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45" activeTab="0"/>
  </bookViews>
  <sheets>
    <sheet name="Рейд" sheetId="1" r:id="rId1"/>
  </sheets>
  <definedNames>
    <definedName name="_xlnm._FilterDatabase" localSheetId="0" hidden="1">'Рейд'!$A$13:$CN$13</definedName>
    <definedName name="_xlnm.Print_Area" localSheetId="0">'Рейд'!$A$1:$CN$19</definedName>
  </definedNames>
  <calcPr fullCalcOnLoad="1"/>
</workbook>
</file>

<file path=xl/sharedStrings.xml><?xml version="1.0" encoding="utf-8"?>
<sst xmlns="http://schemas.openxmlformats.org/spreadsheetml/2006/main" count="173" uniqueCount="79">
  <si>
    <t>КВ 0</t>
  </si>
  <si>
    <t>КВ 1</t>
  </si>
  <si>
    <t>Время</t>
  </si>
  <si>
    <t>№</t>
  </si>
  <si>
    <t>Старт</t>
  </si>
  <si>
    <t>Расписание</t>
  </si>
  <si>
    <t>Фактич</t>
  </si>
  <si>
    <t xml:space="preserve">Опоздание </t>
  </si>
  <si>
    <t>Штр абс</t>
  </si>
  <si>
    <t>Штр нат</t>
  </si>
  <si>
    <t>Штраф</t>
  </si>
  <si>
    <t>Ст.</t>
  </si>
  <si>
    <t>сек</t>
  </si>
  <si>
    <t>Д-3</t>
  </si>
  <si>
    <t>Д-2</t>
  </si>
  <si>
    <t>прим.</t>
  </si>
  <si>
    <t>ВКВ 1</t>
  </si>
  <si>
    <t>ВКВ 2</t>
  </si>
  <si>
    <t>Д-1</t>
  </si>
  <si>
    <t>26,76 км/ч</t>
  </si>
  <si>
    <t>10,96 км</t>
  </si>
  <si>
    <t>36,75 км/ч</t>
  </si>
  <si>
    <t>12,25 км</t>
  </si>
  <si>
    <t>44,84 км/ч</t>
  </si>
  <si>
    <t>31,39 км</t>
  </si>
  <si>
    <t>35,94 км/ч</t>
  </si>
  <si>
    <t>45,53 км</t>
  </si>
  <si>
    <t>41,82 км/ч</t>
  </si>
  <si>
    <t>27,88 км</t>
  </si>
  <si>
    <t>38,46 км/ч</t>
  </si>
  <si>
    <t>7,45 км</t>
  </si>
  <si>
    <t>старт Д-3</t>
  </si>
  <si>
    <t>старт Д-2</t>
  </si>
  <si>
    <t>Калініченко Олександр</t>
  </si>
  <si>
    <t>Ашихин Олександр</t>
  </si>
  <si>
    <t>Tuareg</t>
  </si>
  <si>
    <t>АЕ9660ЕК</t>
  </si>
  <si>
    <t>Можейко Олексій</t>
  </si>
  <si>
    <t>Вірясов Володимир</t>
  </si>
  <si>
    <t>Acura RDX</t>
  </si>
  <si>
    <t>АЕ4344ЕК</t>
  </si>
  <si>
    <t>Захарченко Сергій</t>
  </si>
  <si>
    <t>Коротков Владислав</t>
  </si>
  <si>
    <t>Тойота</t>
  </si>
  <si>
    <t>АЕ1414ВС</t>
  </si>
  <si>
    <t>Брітан Микола</t>
  </si>
  <si>
    <t>Брітан Ірина</t>
  </si>
  <si>
    <t>Ніва Шевроле</t>
  </si>
  <si>
    <t>АЕ4010ВН</t>
  </si>
  <si>
    <t>Зеленська Аліна</t>
  </si>
  <si>
    <t>Зеленський Анатолій</t>
  </si>
  <si>
    <t>Сафронков Олександр</t>
  </si>
  <si>
    <t>Мясоедов Валентин</t>
  </si>
  <si>
    <t>АВТОМОБІЛЬНА ФЕДЕРАЦІЯ УКРАЇНИ</t>
  </si>
  <si>
    <t>ДНІПРОПЕТРОВСЬКИЙ ОБЛАСНИЙ АВТОМОБІЛЬНИЙ КЛУБ</t>
  </si>
  <si>
    <t>КЛУБНЕ ЗМАГАННЯ З РАЛІ НА СЕРІЙНИХ АВТОМОБІЛЯХ "ПІКНІК 2015"</t>
  </si>
  <si>
    <t>23 ТРАВНЯ 2015Р.</t>
  </si>
  <si>
    <t>м.Дніпропетровськ</t>
  </si>
  <si>
    <t>Перший водій</t>
  </si>
  <si>
    <t>Другий водій</t>
  </si>
  <si>
    <t>Автомобіль</t>
  </si>
  <si>
    <t>Держ.номер автомобіля</t>
  </si>
  <si>
    <t>месце</t>
  </si>
  <si>
    <t>Сума</t>
  </si>
  <si>
    <t>Кращий час</t>
  </si>
  <si>
    <t>Доповн.</t>
  </si>
  <si>
    <t>Час</t>
  </si>
  <si>
    <t>Розклад</t>
  </si>
  <si>
    <t>АЕ 2019 АА</t>
  </si>
  <si>
    <t>Запізнення</t>
  </si>
  <si>
    <t>Тойота Ленд Крузер</t>
  </si>
  <si>
    <t>АЕ0019 ВІ</t>
  </si>
  <si>
    <t>КЧ 1</t>
  </si>
  <si>
    <t>КЧ 2</t>
  </si>
  <si>
    <t>КЧ 3</t>
  </si>
  <si>
    <t>КЧ 4</t>
  </si>
  <si>
    <t>КЧ 5</t>
  </si>
  <si>
    <t>КЧ 6</t>
  </si>
  <si>
    <t>Результати змагання ралі  "ПІКНІК-2015",  залік " Рейд"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</si>
</sst>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_ ;[Red]\-0\ "/>
    <numFmt numFmtId="173" formatCode="0_ ;\-0\ "/>
    <numFmt numFmtId="174" formatCode="h:mm;@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20" fontId="3" fillId="0" borderId="10" xfId="0" applyNumberFormat="1" applyFont="1" applyBorder="1" applyAlignment="1">
      <alignment/>
    </xf>
    <xf numFmtId="20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20" fontId="3" fillId="32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3" fillId="3" borderId="10" xfId="0" applyNumberFormat="1" applyFont="1" applyFill="1" applyBorder="1" applyAlignment="1">
      <alignment/>
    </xf>
    <xf numFmtId="173" fontId="3" fillId="3" borderId="10" xfId="0" applyNumberFormat="1" applyFont="1" applyFill="1" applyBorder="1" applyAlignment="1">
      <alignment/>
    </xf>
    <xf numFmtId="172" fontId="3" fillId="3" borderId="10" xfId="0" applyNumberFormat="1" applyFont="1" applyFill="1" applyBorder="1" applyAlignment="1">
      <alignment/>
    </xf>
    <xf numFmtId="0" fontId="5" fillId="5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/>
    </xf>
    <xf numFmtId="2" fontId="7" fillId="33" borderId="10" xfId="0" applyNumberFormat="1" applyFont="1" applyFill="1" applyBorder="1" applyAlignment="1">
      <alignment/>
    </xf>
    <xf numFmtId="2" fontId="7" fillId="34" borderId="10" xfId="0" applyNumberFormat="1" applyFont="1" applyFill="1" applyBorder="1" applyAlignment="1">
      <alignment/>
    </xf>
    <xf numFmtId="20" fontId="7" fillId="0" borderId="10" xfId="0" applyNumberFormat="1" applyFont="1" applyBorder="1" applyAlignment="1">
      <alignment/>
    </xf>
    <xf numFmtId="20" fontId="7" fillId="0" borderId="10" xfId="0" applyNumberFormat="1" applyFont="1" applyFill="1" applyBorder="1" applyAlignment="1">
      <alignment/>
    </xf>
    <xf numFmtId="20" fontId="7" fillId="32" borderId="10" xfId="0" applyNumberFormat="1" applyFont="1" applyFill="1" applyBorder="1" applyAlignment="1">
      <alignment/>
    </xf>
    <xf numFmtId="0" fontId="7" fillId="3" borderId="10" xfId="0" applyNumberFormat="1" applyFont="1" applyFill="1" applyBorder="1" applyAlignment="1">
      <alignment/>
    </xf>
    <xf numFmtId="173" fontId="7" fillId="3" borderId="10" xfId="0" applyNumberFormat="1" applyFont="1" applyFill="1" applyBorder="1" applyAlignment="1">
      <alignment/>
    </xf>
    <xf numFmtId="172" fontId="7" fillId="3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0" fontId="8" fillId="0" borderId="13" xfId="0" applyFont="1" applyBorder="1" applyAlignment="1">
      <alignment/>
    </xf>
    <xf numFmtId="20" fontId="9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20" fontId="9" fillId="0" borderId="10" xfId="0" applyNumberFormat="1" applyFont="1" applyBorder="1" applyAlignment="1">
      <alignment/>
    </xf>
    <xf numFmtId="2" fontId="8" fillId="0" borderId="10" xfId="0" applyNumberFormat="1" applyFont="1" applyFill="1" applyBorder="1" applyAlignment="1">
      <alignment/>
    </xf>
    <xf numFmtId="173" fontId="7" fillId="0" borderId="10" xfId="0" applyNumberFormat="1" applyFont="1" applyFill="1" applyBorder="1" applyAlignment="1">
      <alignment/>
    </xf>
    <xf numFmtId="20" fontId="7" fillId="0" borderId="10" xfId="0" applyNumberFormat="1" applyFont="1" applyFill="1" applyBorder="1" applyAlignment="1">
      <alignment horizontal="right"/>
    </xf>
    <xf numFmtId="0" fontId="7" fillId="0" borderId="14" xfId="0" applyFont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2" fontId="8" fillId="0" borderId="10" xfId="0" applyNumberFormat="1" applyFont="1" applyBorder="1" applyAlignment="1">
      <alignment/>
    </xf>
    <xf numFmtId="20" fontId="2" fillId="0" borderId="10" xfId="0" applyNumberFormat="1" applyFont="1" applyBorder="1" applyAlignment="1">
      <alignment/>
    </xf>
    <xf numFmtId="20" fontId="8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8" fillId="0" borderId="10" xfId="0" applyNumberFormat="1" applyFont="1" applyFill="1" applyBorder="1" applyAlignment="1">
      <alignment/>
    </xf>
    <xf numFmtId="22" fontId="9" fillId="0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horizontal="center"/>
    </xf>
    <xf numFmtId="2" fontId="7" fillId="5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20" fontId="7" fillId="0" borderId="15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0" fontId="8" fillId="0" borderId="13" xfId="0" applyFont="1" applyBorder="1" applyAlignment="1">
      <alignment wrapText="1"/>
    </xf>
    <xf numFmtId="0" fontId="3" fillId="0" borderId="12" xfId="0" applyFont="1" applyBorder="1" applyAlignment="1">
      <alignment/>
    </xf>
    <xf numFmtId="0" fontId="0" fillId="0" borderId="12" xfId="0" applyBorder="1" applyAlignment="1">
      <alignment wrapText="1"/>
    </xf>
    <xf numFmtId="1" fontId="3" fillId="35" borderId="10" xfId="0" applyNumberFormat="1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1" fontId="3" fillId="35" borderId="12" xfId="0" applyNumberFormat="1" applyFont="1" applyFill="1" applyBorder="1" applyAlignment="1">
      <alignment wrapText="1"/>
    </xf>
    <xf numFmtId="0" fontId="3" fillId="35" borderId="12" xfId="0" applyFont="1" applyFill="1" applyBorder="1" applyAlignment="1">
      <alignment wrapText="1"/>
    </xf>
    <xf numFmtId="0" fontId="3" fillId="35" borderId="12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5" fillId="35" borderId="17" xfId="0" applyFont="1" applyFill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9" xfId="0" applyBorder="1" applyAlignment="1">
      <alignment wrapText="1"/>
    </xf>
    <xf numFmtId="0" fontId="5" fillId="35" borderId="16" xfId="0" applyFont="1" applyFill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1" xfId="0" applyBorder="1" applyAlignment="1">
      <alignment wrapText="1"/>
    </xf>
    <xf numFmtId="2" fontId="0" fillId="35" borderId="20" xfId="0" applyNumberFormat="1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1" fontId="3" fillId="35" borderId="21" xfId="0" applyNumberFormat="1" applyFont="1" applyFill="1" applyBorder="1" applyAlignment="1">
      <alignment wrapText="1"/>
    </xf>
    <xf numFmtId="0" fontId="0" fillId="0" borderId="22" xfId="0" applyBorder="1" applyAlignment="1">
      <alignment wrapText="1"/>
    </xf>
    <xf numFmtId="1" fontId="3" fillId="35" borderId="20" xfId="0" applyNumberFormat="1" applyFont="1" applyFill="1" applyBorder="1" applyAlignment="1">
      <alignment wrapText="1"/>
    </xf>
    <xf numFmtId="0" fontId="3" fillId="35" borderId="20" xfId="0" applyFont="1" applyFill="1" applyBorder="1" applyAlignment="1">
      <alignment wrapText="1"/>
    </xf>
    <xf numFmtId="0" fontId="3" fillId="35" borderId="16" xfId="0" applyFont="1" applyFill="1" applyBorder="1" applyAlignment="1">
      <alignment wrapText="1"/>
    </xf>
    <xf numFmtId="0" fontId="3" fillId="35" borderId="11" xfId="0" applyFont="1" applyFill="1" applyBorder="1" applyAlignment="1">
      <alignment wrapText="1"/>
    </xf>
    <xf numFmtId="1" fontId="3" fillId="35" borderId="15" xfId="0" applyNumberFormat="1" applyFont="1" applyFill="1" applyBorder="1" applyAlignment="1">
      <alignment wrapText="1"/>
    </xf>
    <xf numFmtId="1" fontId="3" fillId="35" borderId="13" xfId="0" applyNumberFormat="1" applyFont="1" applyFill="1" applyBorder="1" applyAlignment="1">
      <alignment wrapText="1"/>
    </xf>
    <xf numFmtId="0" fontId="3" fillId="35" borderId="21" xfId="0" applyFont="1" applyFill="1" applyBorder="1" applyAlignment="1">
      <alignment wrapText="1"/>
    </xf>
    <xf numFmtId="0" fontId="3" fillId="35" borderId="17" xfId="0" applyFont="1" applyFill="1" applyBorder="1" applyAlignment="1">
      <alignment wrapText="1"/>
    </xf>
    <xf numFmtId="0" fontId="3" fillId="35" borderId="18" xfId="0" applyFont="1" applyFill="1" applyBorder="1" applyAlignment="1">
      <alignment wrapText="1"/>
    </xf>
    <xf numFmtId="0" fontId="3" fillId="35" borderId="22" xfId="0" applyFont="1" applyFill="1" applyBorder="1" applyAlignment="1">
      <alignment wrapText="1"/>
    </xf>
    <xf numFmtId="0" fontId="3" fillId="35" borderId="12" xfId="0" applyFont="1" applyFill="1" applyBorder="1" applyAlignment="1">
      <alignment wrapText="1"/>
    </xf>
    <xf numFmtId="0" fontId="3" fillId="35" borderId="19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933450</xdr:colOff>
      <xdr:row>1</xdr:row>
      <xdr:rowOff>76200</xdr:rowOff>
    </xdr:from>
    <xdr:to>
      <xdr:col>1</xdr:col>
      <xdr:colOff>2057400</xdr:colOff>
      <xdr:row>5</xdr:row>
      <xdr:rowOff>133350</xdr:rowOff>
    </xdr:to>
    <xdr:pic>
      <xdr:nvPicPr>
        <xdr:cNvPr id="1" name="Picture 1" descr="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219075"/>
          <a:ext cx="1123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D27"/>
  <sheetViews>
    <sheetView tabSelected="1" zoomScaleSheetLayoutView="100" zoomScalePageLayoutView="0" workbookViewId="0" topLeftCell="A1">
      <pane ySplit="13" topLeftCell="A14" activePane="bottomLeft" state="frozen"/>
      <selection pane="topLeft" activeCell="S1" sqref="S1"/>
      <selection pane="bottomLeft" activeCell="A1" sqref="A1:V2"/>
    </sheetView>
  </sheetViews>
  <sheetFormatPr defaultColWidth="9.00390625" defaultRowHeight="12.75"/>
  <cols>
    <col min="1" max="1" width="6.00390625" style="14" customWidth="1"/>
    <col min="2" max="2" width="27.75390625" style="1" customWidth="1"/>
    <col min="3" max="3" width="28.625" style="1" customWidth="1"/>
    <col min="4" max="4" width="6.00390625" style="14" customWidth="1"/>
    <col min="5" max="6" width="23.00390625" style="1" customWidth="1"/>
    <col min="7" max="8" width="6.875" style="2" customWidth="1"/>
    <col min="9" max="9" width="12.125" style="3" customWidth="1"/>
    <col min="10" max="10" width="13.875" style="9" customWidth="1"/>
    <col min="11" max="12" width="13.875" style="10" customWidth="1"/>
    <col min="13" max="14" width="10.625" style="4" customWidth="1"/>
    <col min="15" max="15" width="9.125" style="5" customWidth="1"/>
    <col min="16" max="16" width="6.00390625" style="14" customWidth="1"/>
    <col min="17" max="17" width="14.25390625" style="6" customWidth="1"/>
    <col min="18" max="18" width="11.75390625" style="8" customWidth="1"/>
    <col min="19" max="19" width="13.125" style="6" customWidth="1"/>
    <col min="20" max="20" width="9.125" style="11" hidden="1" customWidth="1"/>
    <col min="21" max="21" width="11.875" style="12" hidden="1" customWidth="1"/>
    <col min="22" max="22" width="9.625" style="7" customWidth="1"/>
    <col min="23" max="23" width="6.00390625" style="14" customWidth="1"/>
    <col min="24" max="24" width="14.25390625" style="6" customWidth="1"/>
    <col min="25" max="25" width="11.25390625" style="8" customWidth="1"/>
    <col min="26" max="26" width="13.125" style="6" customWidth="1"/>
    <col min="27" max="27" width="9.125" style="11" hidden="1" customWidth="1"/>
    <col min="28" max="28" width="11.875" style="12" hidden="1" customWidth="1"/>
    <col min="29" max="29" width="9.625" style="7" customWidth="1"/>
    <col min="30" max="30" width="6.00390625" style="14" hidden="1" customWidth="1"/>
    <col min="31" max="31" width="14.25390625" style="6" hidden="1" customWidth="1"/>
    <col min="32" max="32" width="11.25390625" style="8" hidden="1" customWidth="1"/>
    <col min="33" max="33" width="12.875" style="6" hidden="1" customWidth="1"/>
    <col min="34" max="34" width="9.125" style="11" hidden="1" customWidth="1"/>
    <col min="35" max="35" width="11.875" style="12" hidden="1" customWidth="1"/>
    <col min="36" max="36" width="10.25390625" style="13" hidden="1" customWidth="1"/>
    <col min="37" max="37" width="9.625" style="7" hidden="1" customWidth="1"/>
    <col min="38" max="38" width="6.00390625" style="14" hidden="1" customWidth="1"/>
    <col min="39" max="39" width="14.25390625" style="6" hidden="1" customWidth="1"/>
    <col min="40" max="40" width="11.25390625" style="8" hidden="1" customWidth="1"/>
    <col min="41" max="41" width="12.875" style="6" hidden="1" customWidth="1"/>
    <col min="42" max="42" width="9.125" style="11" hidden="1" customWidth="1"/>
    <col min="43" max="43" width="11.875" style="12" hidden="1" customWidth="1"/>
    <col min="44" max="44" width="10.25390625" style="13" hidden="1" customWidth="1"/>
    <col min="45" max="45" width="9.625" style="7" hidden="1" customWidth="1"/>
    <col min="46" max="46" width="6.00390625" style="14" customWidth="1"/>
    <col min="47" max="47" width="13.125" style="1" customWidth="1"/>
    <col min="48" max="48" width="10.625" style="1" customWidth="1"/>
    <col min="49" max="49" width="13.125" style="1" customWidth="1"/>
    <col min="50" max="51" width="0" style="1" hidden="1" customWidth="1"/>
    <col min="52" max="52" width="9.125" style="1" customWidth="1"/>
    <col min="53" max="53" width="6.00390625" style="14" customWidth="1"/>
    <col min="54" max="54" width="13.75390625" style="1" bestFit="1" customWidth="1"/>
    <col min="55" max="55" width="11.25390625" style="1" customWidth="1"/>
    <col min="56" max="56" width="13.375" style="1" customWidth="1"/>
    <col min="57" max="58" width="0" style="1" hidden="1" customWidth="1"/>
    <col min="59" max="60" width="9.125" style="1" customWidth="1"/>
    <col min="61" max="61" width="13.75390625" style="1" bestFit="1" customWidth="1"/>
    <col min="62" max="63" width="9.125" style="1" customWidth="1"/>
    <col min="64" max="65" width="0" style="1" hidden="1" customWidth="1"/>
    <col min="66" max="67" width="9.125" style="1" customWidth="1"/>
    <col min="68" max="83" width="0" style="1" hidden="1" customWidth="1"/>
    <col min="84" max="86" width="9.125" style="1" customWidth="1"/>
    <col min="87" max="88" width="0" style="1" hidden="1" customWidth="1"/>
    <col min="89" max="16384" width="9.125" style="1" customWidth="1"/>
  </cols>
  <sheetData>
    <row r="1" spans="1:212" s="58" customFormat="1" ht="11.25">
      <c r="A1" s="66" t="s">
        <v>53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8"/>
      <c r="W1" s="77"/>
      <c r="X1" s="67"/>
      <c r="Y1" s="67"/>
      <c r="Z1" s="67"/>
      <c r="AA1" s="68"/>
      <c r="AB1" s="83"/>
      <c r="AC1" s="66"/>
      <c r="AD1" s="67"/>
      <c r="AE1" s="67"/>
      <c r="AF1" s="68"/>
      <c r="AG1" s="85"/>
      <c r="AH1" s="67"/>
      <c r="AI1" s="67"/>
      <c r="AJ1" s="67"/>
      <c r="AK1" s="68"/>
      <c r="AL1" s="85"/>
      <c r="AM1" s="86"/>
      <c r="AN1" s="86"/>
      <c r="AO1" s="86"/>
      <c r="AP1" s="87"/>
      <c r="AQ1" s="85"/>
      <c r="AR1" s="87"/>
      <c r="AS1" s="85"/>
      <c r="AT1" s="86"/>
      <c r="AU1" s="87"/>
      <c r="AV1" s="85"/>
      <c r="AW1" s="86"/>
      <c r="AX1" s="86"/>
      <c r="AY1" s="86"/>
      <c r="AZ1" s="87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</row>
    <row r="2" spans="1:212" s="58" customFormat="1" ht="11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70"/>
      <c r="W2" s="78"/>
      <c r="X2" s="69"/>
      <c r="Y2" s="69"/>
      <c r="Z2" s="69"/>
      <c r="AA2" s="70"/>
      <c r="AB2" s="84"/>
      <c r="AC2" s="69"/>
      <c r="AD2" s="69"/>
      <c r="AE2" s="69"/>
      <c r="AF2" s="70"/>
      <c r="AG2" s="78"/>
      <c r="AH2" s="69"/>
      <c r="AI2" s="69"/>
      <c r="AJ2" s="69"/>
      <c r="AK2" s="70"/>
      <c r="AL2" s="88"/>
      <c r="AM2" s="89"/>
      <c r="AN2" s="89"/>
      <c r="AO2" s="89"/>
      <c r="AP2" s="90"/>
      <c r="AQ2" s="88"/>
      <c r="AR2" s="90"/>
      <c r="AS2" s="88"/>
      <c r="AT2" s="89"/>
      <c r="AU2" s="90"/>
      <c r="AV2" s="88"/>
      <c r="AW2" s="89"/>
      <c r="AX2" s="89"/>
      <c r="AY2" s="89"/>
      <c r="AZ2" s="90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</row>
    <row r="3" spans="1:212" s="58" customFormat="1" ht="11.25">
      <c r="A3" s="66" t="s">
        <v>54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8"/>
      <c r="W3" s="77"/>
      <c r="X3" s="67"/>
      <c r="Y3" s="67"/>
      <c r="Z3" s="67"/>
      <c r="AA3" s="68"/>
      <c r="AB3" s="83"/>
      <c r="AC3" s="66"/>
      <c r="AD3" s="67"/>
      <c r="AE3" s="67"/>
      <c r="AF3" s="68"/>
      <c r="AG3" s="85"/>
      <c r="AH3" s="67"/>
      <c r="AI3" s="67"/>
      <c r="AJ3" s="67"/>
      <c r="AK3" s="68"/>
      <c r="AL3" s="85"/>
      <c r="AM3" s="86"/>
      <c r="AN3" s="86"/>
      <c r="AO3" s="86"/>
      <c r="AP3" s="87"/>
      <c r="AQ3" s="85"/>
      <c r="AR3" s="87"/>
      <c r="AS3" s="85"/>
      <c r="AT3" s="86"/>
      <c r="AU3" s="87"/>
      <c r="AV3" s="85"/>
      <c r="AW3" s="86"/>
      <c r="AX3" s="86"/>
      <c r="AY3" s="86"/>
      <c r="AZ3" s="87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</row>
    <row r="4" spans="1:212" s="58" customFormat="1" ht="11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70"/>
      <c r="W4" s="78"/>
      <c r="X4" s="69"/>
      <c r="Y4" s="69"/>
      <c r="Z4" s="69"/>
      <c r="AA4" s="70"/>
      <c r="AB4" s="84"/>
      <c r="AC4" s="69"/>
      <c r="AD4" s="69"/>
      <c r="AE4" s="69"/>
      <c r="AF4" s="70"/>
      <c r="AG4" s="78"/>
      <c r="AH4" s="69"/>
      <c r="AI4" s="69"/>
      <c r="AJ4" s="69"/>
      <c r="AK4" s="70"/>
      <c r="AL4" s="88"/>
      <c r="AM4" s="89"/>
      <c r="AN4" s="89"/>
      <c r="AO4" s="89"/>
      <c r="AP4" s="90"/>
      <c r="AQ4" s="88"/>
      <c r="AR4" s="90"/>
      <c r="AS4" s="88"/>
      <c r="AT4" s="89"/>
      <c r="AU4" s="90"/>
      <c r="AV4" s="88"/>
      <c r="AW4" s="89"/>
      <c r="AX4" s="89"/>
      <c r="AY4" s="89"/>
      <c r="AZ4" s="90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</row>
    <row r="5" spans="1:212" s="58" customFormat="1" ht="11.25">
      <c r="A5" s="66" t="s">
        <v>55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8"/>
      <c r="W5" s="77"/>
      <c r="X5" s="67"/>
      <c r="Y5" s="67"/>
      <c r="Z5" s="67"/>
      <c r="AA5" s="68"/>
      <c r="AB5" s="83"/>
      <c r="AC5" s="66"/>
      <c r="AD5" s="67"/>
      <c r="AE5" s="67"/>
      <c r="AF5" s="68"/>
      <c r="AG5" s="85"/>
      <c r="AH5" s="67"/>
      <c r="AI5" s="67"/>
      <c r="AJ5" s="67"/>
      <c r="AK5" s="68"/>
      <c r="AL5" s="85"/>
      <c r="AM5" s="86"/>
      <c r="AN5" s="86"/>
      <c r="AO5" s="86"/>
      <c r="AP5" s="87"/>
      <c r="AQ5" s="85"/>
      <c r="AR5" s="87"/>
      <c r="AS5" s="85"/>
      <c r="AT5" s="86"/>
      <c r="AU5" s="87"/>
      <c r="AV5" s="85"/>
      <c r="AW5" s="86"/>
      <c r="AX5" s="86"/>
      <c r="AY5" s="86"/>
      <c r="AZ5" s="87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</row>
    <row r="6" spans="1:212" s="58" customFormat="1" ht="11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70"/>
      <c r="W6" s="78"/>
      <c r="X6" s="69"/>
      <c r="Y6" s="69"/>
      <c r="Z6" s="69"/>
      <c r="AA6" s="70"/>
      <c r="AB6" s="84"/>
      <c r="AC6" s="69"/>
      <c r="AD6" s="69"/>
      <c r="AE6" s="69"/>
      <c r="AF6" s="70"/>
      <c r="AG6" s="78"/>
      <c r="AH6" s="69"/>
      <c r="AI6" s="69"/>
      <c r="AJ6" s="69"/>
      <c r="AK6" s="70"/>
      <c r="AL6" s="88"/>
      <c r="AM6" s="89"/>
      <c r="AN6" s="89"/>
      <c r="AO6" s="89"/>
      <c r="AP6" s="90"/>
      <c r="AQ6" s="88"/>
      <c r="AR6" s="90"/>
      <c r="AS6" s="88"/>
      <c r="AT6" s="89"/>
      <c r="AU6" s="90"/>
      <c r="AV6" s="88"/>
      <c r="AW6" s="89"/>
      <c r="AX6" s="89"/>
      <c r="AY6" s="89"/>
      <c r="AZ6" s="90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</row>
    <row r="7" spans="1:212" s="58" customFormat="1" ht="12.75">
      <c r="A7" s="71" t="s">
        <v>56</v>
      </c>
      <c r="B7" s="72"/>
      <c r="C7" s="72"/>
      <c r="D7" s="72"/>
      <c r="E7" s="72"/>
      <c r="F7" s="72"/>
      <c r="G7" s="72"/>
      <c r="H7" s="72"/>
      <c r="I7" s="73"/>
      <c r="J7" s="74" t="s">
        <v>57</v>
      </c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6"/>
      <c r="W7" s="79"/>
      <c r="X7" s="72"/>
      <c r="Y7" s="72"/>
      <c r="Z7" s="72"/>
      <c r="AA7" s="73"/>
      <c r="AB7" s="60"/>
      <c r="AC7" s="71"/>
      <c r="AD7" s="72"/>
      <c r="AE7" s="72"/>
      <c r="AF7" s="73"/>
      <c r="AG7" s="80"/>
      <c r="AH7" s="72"/>
      <c r="AI7" s="72"/>
      <c r="AJ7" s="72"/>
      <c r="AK7" s="73"/>
      <c r="AL7" s="80"/>
      <c r="AM7" s="81"/>
      <c r="AN7" s="81"/>
      <c r="AO7" s="81"/>
      <c r="AP7" s="82"/>
      <c r="AQ7" s="80"/>
      <c r="AR7" s="82"/>
      <c r="AS7" s="80"/>
      <c r="AT7" s="81"/>
      <c r="AU7" s="82"/>
      <c r="AV7" s="80"/>
      <c r="AW7" s="81"/>
      <c r="AX7" s="81"/>
      <c r="AY7" s="81"/>
      <c r="AZ7" s="82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</row>
    <row r="8" spans="1:212" s="15" customFormat="1" ht="32.25" customHeight="1">
      <c r="A8" s="59"/>
      <c r="B8" s="59"/>
      <c r="C8" s="59"/>
      <c r="D8" s="59"/>
      <c r="E8" s="65" t="s">
        <v>78</v>
      </c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62"/>
      <c r="AC8" s="59"/>
      <c r="AD8" s="59"/>
      <c r="AE8" s="59"/>
      <c r="AF8" s="59"/>
      <c r="AG8" s="59"/>
      <c r="AH8" s="59"/>
      <c r="AI8" s="59"/>
      <c r="AJ8" s="59"/>
      <c r="AK8" s="59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</row>
    <row r="9" spans="1:92" s="32" customFormat="1" ht="36.75" customHeight="1">
      <c r="A9" s="43"/>
      <c r="B9" s="29"/>
      <c r="C9" s="29"/>
      <c r="D9" s="43"/>
      <c r="E9" s="29"/>
      <c r="F9" s="29"/>
      <c r="G9" s="30"/>
      <c r="H9" s="30"/>
      <c r="I9" s="44"/>
      <c r="J9" s="54" t="s">
        <v>18</v>
      </c>
      <c r="K9" s="54" t="s">
        <v>14</v>
      </c>
      <c r="L9" s="54" t="s">
        <v>13</v>
      </c>
      <c r="M9" s="38"/>
      <c r="N9" s="38"/>
      <c r="O9" s="45" t="s">
        <v>0</v>
      </c>
      <c r="P9" s="43"/>
      <c r="Q9" s="45" t="s">
        <v>1</v>
      </c>
      <c r="R9" s="46"/>
      <c r="S9" s="46"/>
      <c r="T9" s="47"/>
      <c r="U9" s="48"/>
      <c r="V9" s="49" t="s">
        <v>72</v>
      </c>
      <c r="W9" s="43"/>
      <c r="X9" s="45" t="s">
        <v>73</v>
      </c>
      <c r="Y9" s="46"/>
      <c r="Z9" s="46"/>
      <c r="AA9" s="47"/>
      <c r="AB9" s="48"/>
      <c r="AC9" s="49" t="s">
        <v>73</v>
      </c>
      <c r="AD9" s="43"/>
      <c r="AE9" s="45" t="s">
        <v>16</v>
      </c>
      <c r="AF9" s="46"/>
      <c r="AG9" s="46"/>
      <c r="AH9" s="47"/>
      <c r="AI9" s="48"/>
      <c r="AJ9" s="48"/>
      <c r="AK9" s="49" t="s">
        <v>16</v>
      </c>
      <c r="AL9" s="43"/>
      <c r="AM9" s="45" t="s">
        <v>17</v>
      </c>
      <c r="AN9" s="46"/>
      <c r="AO9" s="46"/>
      <c r="AP9" s="47"/>
      <c r="AQ9" s="48"/>
      <c r="AR9" s="48"/>
      <c r="AS9" s="49" t="s">
        <v>17</v>
      </c>
      <c r="AT9" s="43"/>
      <c r="AU9" s="45" t="s">
        <v>74</v>
      </c>
      <c r="AV9" s="46"/>
      <c r="AW9" s="46"/>
      <c r="AX9" s="47"/>
      <c r="AY9" s="48"/>
      <c r="AZ9" s="49" t="s">
        <v>74</v>
      </c>
      <c r="BA9" s="43"/>
      <c r="BB9" s="45" t="s">
        <v>75</v>
      </c>
      <c r="BC9" s="46"/>
      <c r="BD9" s="46"/>
      <c r="BE9" s="47"/>
      <c r="BF9" s="48"/>
      <c r="BG9" s="49" t="s">
        <v>75</v>
      </c>
      <c r="BH9" s="43"/>
      <c r="BI9" s="45" t="s">
        <v>76</v>
      </c>
      <c r="BJ9" s="46"/>
      <c r="BK9" s="46"/>
      <c r="BL9" s="47"/>
      <c r="BM9" s="48"/>
      <c r="BN9" s="49" t="s">
        <v>76</v>
      </c>
      <c r="BO9" s="43"/>
      <c r="BP9" s="45" t="s">
        <v>16</v>
      </c>
      <c r="BQ9" s="46"/>
      <c r="BR9" s="46"/>
      <c r="BS9" s="47"/>
      <c r="BT9" s="48"/>
      <c r="BU9" s="48"/>
      <c r="BV9" s="49" t="s">
        <v>16</v>
      </c>
      <c r="BW9" s="43"/>
      <c r="BX9" s="45" t="s">
        <v>17</v>
      </c>
      <c r="BY9" s="46"/>
      <c r="BZ9" s="46"/>
      <c r="CA9" s="47"/>
      <c r="CB9" s="48"/>
      <c r="CC9" s="48"/>
      <c r="CD9" s="49" t="s">
        <v>17</v>
      </c>
      <c r="CE9" s="43"/>
      <c r="CF9" s="45" t="s">
        <v>77</v>
      </c>
      <c r="CG9" s="46"/>
      <c r="CH9" s="46"/>
      <c r="CI9" s="47"/>
      <c r="CJ9" s="48"/>
      <c r="CK9" s="49" t="s">
        <v>77</v>
      </c>
      <c r="CL9" s="43"/>
      <c r="CM9" s="57" t="s">
        <v>32</v>
      </c>
      <c r="CN9" s="57" t="s">
        <v>31</v>
      </c>
    </row>
    <row r="10" spans="1:90" s="29" customFormat="1" ht="15.75" customHeight="1">
      <c r="A10" s="43"/>
      <c r="D10" s="43"/>
      <c r="G10" s="30"/>
      <c r="H10" s="30"/>
      <c r="I10" s="31"/>
      <c r="J10" s="16" t="s">
        <v>64</v>
      </c>
      <c r="K10" s="16" t="s">
        <v>64</v>
      </c>
      <c r="L10" s="16" t="s">
        <v>64</v>
      </c>
      <c r="M10" s="19"/>
      <c r="N10" s="19"/>
      <c r="O10" s="22"/>
      <c r="P10" s="43"/>
      <c r="Q10" s="37">
        <v>0.015972222222222224</v>
      </c>
      <c r="R10" s="51" t="s">
        <v>19</v>
      </c>
      <c r="S10" s="34" t="s">
        <v>20</v>
      </c>
      <c r="T10" s="35"/>
      <c r="U10" s="36"/>
      <c r="V10" s="28"/>
      <c r="W10" s="43"/>
      <c r="X10" s="37">
        <v>0.013888888888888888</v>
      </c>
      <c r="Y10" s="33" t="s">
        <v>21</v>
      </c>
      <c r="Z10" s="34" t="s">
        <v>22</v>
      </c>
      <c r="AA10" s="23"/>
      <c r="AB10" s="36"/>
      <c r="AC10" s="28"/>
      <c r="AD10" s="43"/>
      <c r="AE10" s="37">
        <v>0.009027777777777779</v>
      </c>
      <c r="AF10" s="33"/>
      <c r="AG10" s="34"/>
      <c r="AH10" s="23"/>
      <c r="AI10" s="36"/>
      <c r="AJ10" s="36"/>
      <c r="AK10" s="28"/>
      <c r="AL10" s="43"/>
      <c r="AM10" s="37">
        <v>0.015972222222222224</v>
      </c>
      <c r="AN10" s="33"/>
      <c r="AO10" s="34"/>
      <c r="AP10" s="23"/>
      <c r="AQ10" s="36"/>
      <c r="AR10" s="36"/>
      <c r="AS10" s="28"/>
      <c r="AT10" s="43"/>
      <c r="AU10" s="37">
        <v>0.029166666666666664</v>
      </c>
      <c r="AV10" s="33" t="s">
        <v>23</v>
      </c>
      <c r="AW10" s="34" t="s">
        <v>24</v>
      </c>
      <c r="AX10" s="23"/>
      <c r="AY10" s="36"/>
      <c r="AZ10" s="28"/>
      <c r="BA10" s="43"/>
      <c r="BB10" s="37">
        <v>0.05277777777777778</v>
      </c>
      <c r="BC10" s="51" t="s">
        <v>25</v>
      </c>
      <c r="BD10" s="34" t="s">
        <v>26</v>
      </c>
      <c r="BE10" s="35"/>
      <c r="BF10" s="36"/>
      <c r="BG10" s="28"/>
      <c r="BH10" s="43"/>
      <c r="BI10" s="37">
        <v>0.027777777777777776</v>
      </c>
      <c r="BJ10" s="33" t="s">
        <v>27</v>
      </c>
      <c r="BK10" s="34" t="s">
        <v>28</v>
      </c>
      <c r="BL10" s="23"/>
      <c r="BM10" s="36"/>
      <c r="BN10" s="28"/>
      <c r="BO10" s="43"/>
      <c r="BP10" s="37">
        <v>0.009027777777777779</v>
      </c>
      <c r="BQ10" s="33"/>
      <c r="BR10" s="34"/>
      <c r="BS10" s="23"/>
      <c r="BT10" s="36"/>
      <c r="BU10" s="36"/>
      <c r="BV10" s="28"/>
      <c r="BW10" s="43"/>
      <c r="BX10" s="37">
        <v>0.015972222222222224</v>
      </c>
      <c r="BY10" s="33"/>
      <c r="BZ10" s="34"/>
      <c r="CA10" s="23"/>
      <c r="CB10" s="36"/>
      <c r="CC10" s="36"/>
      <c r="CD10" s="28"/>
      <c r="CE10" s="43"/>
      <c r="CF10" s="37">
        <v>0.006944444444444444</v>
      </c>
      <c r="CG10" s="33" t="s">
        <v>29</v>
      </c>
      <c r="CH10" s="34" t="s">
        <v>30</v>
      </c>
      <c r="CI10" s="23"/>
      <c r="CJ10" s="36"/>
      <c r="CK10" s="28"/>
      <c r="CL10" s="43"/>
    </row>
    <row r="11" spans="1:90" s="29" customFormat="1" ht="15.75" customHeight="1">
      <c r="A11" s="43"/>
      <c r="D11" s="43"/>
      <c r="G11" s="30"/>
      <c r="H11" s="30"/>
      <c r="I11" s="31"/>
      <c r="J11" s="38">
        <f>MIN(J14:J27)</f>
        <v>53.8</v>
      </c>
      <c r="K11" s="38">
        <f>MIN(K14:K27)</f>
        <v>48</v>
      </c>
      <c r="L11" s="38">
        <f>MIN(L14:L27)</f>
        <v>94.5</v>
      </c>
      <c r="M11" s="19"/>
      <c r="N11" s="19"/>
      <c r="O11" s="22"/>
      <c r="P11" s="43"/>
      <c r="Q11" s="23"/>
      <c r="R11" s="23"/>
      <c r="S11" s="23"/>
      <c r="T11" s="35"/>
      <c r="U11" s="36"/>
      <c r="V11" s="28"/>
      <c r="W11" s="43"/>
      <c r="X11" s="23"/>
      <c r="Y11" s="23"/>
      <c r="Z11" s="23"/>
      <c r="AA11" s="35"/>
      <c r="AB11" s="36"/>
      <c r="AC11" s="28"/>
      <c r="AD11" s="43"/>
      <c r="AE11" s="23"/>
      <c r="AF11" s="23"/>
      <c r="AG11" s="23"/>
      <c r="AH11" s="35"/>
      <c r="AI11" s="36"/>
      <c r="AJ11" s="36"/>
      <c r="AK11" s="28"/>
      <c r="AL11" s="43"/>
      <c r="AM11" s="23"/>
      <c r="AN11" s="23"/>
      <c r="AO11" s="23"/>
      <c r="AP11" s="35"/>
      <c r="AQ11" s="36"/>
      <c r="AR11" s="36"/>
      <c r="AS11" s="28"/>
      <c r="AT11" s="43"/>
      <c r="AU11" s="23"/>
      <c r="AV11" s="23"/>
      <c r="AW11" s="23"/>
      <c r="AX11" s="35"/>
      <c r="AY11" s="36"/>
      <c r="AZ11" s="28"/>
      <c r="BA11" s="43"/>
      <c r="BB11" s="23"/>
      <c r="BC11" s="23"/>
      <c r="BD11" s="23"/>
      <c r="BE11" s="35"/>
      <c r="BF11" s="36"/>
      <c r="BG11" s="28"/>
      <c r="BH11" s="43"/>
      <c r="BI11" s="23"/>
      <c r="BJ11" s="23"/>
      <c r="BK11" s="23"/>
      <c r="BL11" s="35"/>
      <c r="BM11" s="36"/>
      <c r="BN11" s="28"/>
      <c r="BO11" s="43"/>
      <c r="BP11" s="23"/>
      <c r="BQ11" s="23"/>
      <c r="BR11" s="23"/>
      <c r="BS11" s="35"/>
      <c r="BT11" s="36"/>
      <c r="BU11" s="36"/>
      <c r="BV11" s="28"/>
      <c r="BW11" s="43"/>
      <c r="BX11" s="23"/>
      <c r="BY11" s="23"/>
      <c r="BZ11" s="23"/>
      <c r="CA11" s="35"/>
      <c r="CB11" s="36"/>
      <c r="CC11" s="36"/>
      <c r="CD11" s="28"/>
      <c r="CE11" s="43"/>
      <c r="CF11" s="23"/>
      <c r="CG11" s="23"/>
      <c r="CH11" s="23"/>
      <c r="CI11" s="35"/>
      <c r="CJ11" s="36"/>
      <c r="CK11" s="28"/>
      <c r="CL11" s="43"/>
    </row>
    <row r="12" spans="1:90" s="29" customFormat="1" ht="15.75" customHeight="1">
      <c r="A12" s="43" t="s">
        <v>11</v>
      </c>
      <c r="D12" s="43" t="s">
        <v>11</v>
      </c>
      <c r="G12" s="30"/>
      <c r="H12" s="30"/>
      <c r="I12" s="19"/>
      <c r="J12" s="42" t="s">
        <v>12</v>
      </c>
      <c r="K12" s="42" t="s">
        <v>12</v>
      </c>
      <c r="L12" s="42" t="s">
        <v>12</v>
      </c>
      <c r="M12" s="19"/>
      <c r="N12" s="19"/>
      <c r="O12" s="22"/>
      <c r="P12" s="43" t="s">
        <v>11</v>
      </c>
      <c r="Q12" s="40" t="s">
        <v>66</v>
      </c>
      <c r="R12" s="23"/>
      <c r="S12" s="23"/>
      <c r="T12" s="35"/>
      <c r="U12" s="39"/>
      <c r="V12" s="28"/>
      <c r="W12" s="43" t="s">
        <v>11</v>
      </c>
      <c r="X12" s="40" t="s">
        <v>66</v>
      </c>
      <c r="Y12" s="23"/>
      <c r="Z12" s="23"/>
      <c r="AA12" s="35"/>
      <c r="AB12" s="39"/>
      <c r="AC12" s="28"/>
      <c r="AD12" s="43" t="s">
        <v>11</v>
      </c>
      <c r="AE12" s="40" t="s">
        <v>2</v>
      </c>
      <c r="AF12" s="23"/>
      <c r="AG12" s="23"/>
      <c r="AH12" s="35"/>
      <c r="AI12" s="39"/>
      <c r="AJ12" s="36"/>
      <c r="AK12" s="28"/>
      <c r="AL12" s="43" t="s">
        <v>11</v>
      </c>
      <c r="AM12" s="40" t="s">
        <v>2</v>
      </c>
      <c r="AN12" s="23"/>
      <c r="AO12" s="23"/>
      <c r="AP12" s="35"/>
      <c r="AQ12" s="39"/>
      <c r="AR12" s="36"/>
      <c r="AS12" s="28"/>
      <c r="AT12" s="43" t="s">
        <v>11</v>
      </c>
      <c r="AU12" s="40" t="s">
        <v>66</v>
      </c>
      <c r="AV12" s="23"/>
      <c r="AW12" s="23"/>
      <c r="AX12" s="35"/>
      <c r="AY12" s="39"/>
      <c r="AZ12" s="28"/>
      <c r="BA12" s="43" t="s">
        <v>11</v>
      </c>
      <c r="BB12" s="40" t="s">
        <v>66</v>
      </c>
      <c r="BC12" s="23"/>
      <c r="BD12" s="23"/>
      <c r="BE12" s="35"/>
      <c r="BF12" s="39"/>
      <c r="BG12" s="28"/>
      <c r="BH12" s="43" t="s">
        <v>11</v>
      </c>
      <c r="BI12" s="40" t="s">
        <v>66</v>
      </c>
      <c r="BJ12" s="23"/>
      <c r="BK12" s="23"/>
      <c r="BL12" s="35"/>
      <c r="BM12" s="39"/>
      <c r="BN12" s="28"/>
      <c r="BO12" s="43" t="s">
        <v>11</v>
      </c>
      <c r="BP12" s="40" t="s">
        <v>2</v>
      </c>
      <c r="BQ12" s="23"/>
      <c r="BR12" s="23"/>
      <c r="BS12" s="35"/>
      <c r="BT12" s="39"/>
      <c r="BU12" s="36"/>
      <c r="BV12" s="28"/>
      <c r="BW12" s="43" t="s">
        <v>11</v>
      </c>
      <c r="BX12" s="40" t="s">
        <v>2</v>
      </c>
      <c r="BY12" s="23"/>
      <c r="BZ12" s="23"/>
      <c r="CA12" s="35"/>
      <c r="CB12" s="39"/>
      <c r="CC12" s="36"/>
      <c r="CD12" s="28"/>
      <c r="CE12" s="43" t="s">
        <v>11</v>
      </c>
      <c r="CF12" s="40" t="s">
        <v>66</v>
      </c>
      <c r="CG12" s="23"/>
      <c r="CH12" s="23"/>
      <c r="CI12" s="35"/>
      <c r="CJ12" s="39"/>
      <c r="CK12" s="28"/>
      <c r="CL12" s="43" t="s">
        <v>11</v>
      </c>
    </row>
    <row r="13" spans="1:90" s="41" customFormat="1" ht="15" customHeight="1" thickBot="1">
      <c r="A13" s="43" t="s">
        <v>3</v>
      </c>
      <c r="B13" s="29" t="s">
        <v>58</v>
      </c>
      <c r="C13" s="29" t="s">
        <v>59</v>
      </c>
      <c r="D13" s="43" t="s">
        <v>3</v>
      </c>
      <c r="E13" s="29" t="s">
        <v>60</v>
      </c>
      <c r="F13" s="29" t="s">
        <v>61</v>
      </c>
      <c r="G13" s="30"/>
      <c r="H13" s="30" t="s">
        <v>62</v>
      </c>
      <c r="I13" s="19" t="s">
        <v>63</v>
      </c>
      <c r="J13" s="52" t="str">
        <f>J9</f>
        <v>Д-1</v>
      </c>
      <c r="K13" s="52" t="str">
        <f>K9</f>
        <v>Д-2</v>
      </c>
      <c r="L13" s="52" t="str">
        <f>L9</f>
        <v>Д-3</v>
      </c>
      <c r="M13" s="38" t="s">
        <v>65</v>
      </c>
      <c r="N13" s="38" t="s">
        <v>15</v>
      </c>
      <c r="O13" s="24" t="s">
        <v>4</v>
      </c>
      <c r="P13" s="43" t="s">
        <v>3</v>
      </c>
      <c r="Q13" s="23" t="s">
        <v>67</v>
      </c>
      <c r="R13" s="24" t="s">
        <v>6</v>
      </c>
      <c r="S13" s="55" t="s">
        <v>69</v>
      </c>
      <c r="T13" s="25"/>
      <c r="U13" s="26" t="s">
        <v>8</v>
      </c>
      <c r="V13" s="50" t="s">
        <v>10</v>
      </c>
      <c r="W13" s="43" t="s">
        <v>3</v>
      </c>
      <c r="X13" s="23" t="s">
        <v>67</v>
      </c>
      <c r="Y13" s="24" t="s">
        <v>6</v>
      </c>
      <c r="Z13" s="23" t="s">
        <v>69</v>
      </c>
      <c r="AA13" s="25"/>
      <c r="AB13" s="26" t="s">
        <v>8</v>
      </c>
      <c r="AC13" s="50" t="s">
        <v>10</v>
      </c>
      <c r="AD13" s="43" t="s">
        <v>3</v>
      </c>
      <c r="AE13" s="23" t="s">
        <v>5</v>
      </c>
      <c r="AF13" s="24" t="s">
        <v>6</v>
      </c>
      <c r="AG13" s="23" t="s">
        <v>7</v>
      </c>
      <c r="AH13" s="25"/>
      <c r="AI13" s="26" t="s">
        <v>8</v>
      </c>
      <c r="AJ13" s="27" t="s">
        <v>9</v>
      </c>
      <c r="AK13" s="50" t="s">
        <v>10</v>
      </c>
      <c r="AL13" s="43" t="s">
        <v>3</v>
      </c>
      <c r="AM13" s="23" t="s">
        <v>5</v>
      </c>
      <c r="AN13" s="24" t="s">
        <v>6</v>
      </c>
      <c r="AO13" s="23" t="s">
        <v>7</v>
      </c>
      <c r="AP13" s="25"/>
      <c r="AQ13" s="26" t="s">
        <v>8</v>
      </c>
      <c r="AR13" s="27" t="s">
        <v>9</v>
      </c>
      <c r="AS13" s="50" t="s">
        <v>10</v>
      </c>
      <c r="AT13" s="43" t="s">
        <v>3</v>
      </c>
      <c r="AU13" s="23" t="s">
        <v>67</v>
      </c>
      <c r="AV13" s="24" t="s">
        <v>6</v>
      </c>
      <c r="AW13" s="23" t="s">
        <v>69</v>
      </c>
      <c r="AX13" s="25"/>
      <c r="AY13" s="26" t="s">
        <v>8</v>
      </c>
      <c r="AZ13" s="50" t="s">
        <v>10</v>
      </c>
      <c r="BA13" s="43" t="s">
        <v>3</v>
      </c>
      <c r="BB13" s="23" t="s">
        <v>67</v>
      </c>
      <c r="BC13" s="24" t="s">
        <v>6</v>
      </c>
      <c r="BD13" s="55" t="s">
        <v>69</v>
      </c>
      <c r="BE13" s="25"/>
      <c r="BF13" s="26" t="s">
        <v>8</v>
      </c>
      <c r="BG13" s="50" t="s">
        <v>10</v>
      </c>
      <c r="BH13" s="43" t="s">
        <v>3</v>
      </c>
      <c r="BI13" s="23" t="s">
        <v>67</v>
      </c>
      <c r="BJ13" s="24" t="s">
        <v>6</v>
      </c>
      <c r="BK13" s="23" t="s">
        <v>69</v>
      </c>
      <c r="BL13" s="25"/>
      <c r="BM13" s="26" t="s">
        <v>8</v>
      </c>
      <c r="BN13" s="50" t="s">
        <v>10</v>
      </c>
      <c r="BO13" s="43" t="s">
        <v>3</v>
      </c>
      <c r="BP13" s="23" t="s">
        <v>5</v>
      </c>
      <c r="BQ13" s="24" t="s">
        <v>6</v>
      </c>
      <c r="BR13" s="23" t="s">
        <v>7</v>
      </c>
      <c r="BS13" s="25"/>
      <c r="BT13" s="26" t="s">
        <v>8</v>
      </c>
      <c r="BU13" s="27" t="s">
        <v>9</v>
      </c>
      <c r="BV13" s="50" t="s">
        <v>10</v>
      </c>
      <c r="BW13" s="43" t="s">
        <v>3</v>
      </c>
      <c r="BX13" s="23" t="s">
        <v>5</v>
      </c>
      <c r="BY13" s="24" t="s">
        <v>6</v>
      </c>
      <c r="BZ13" s="23" t="s">
        <v>7</v>
      </c>
      <c r="CA13" s="25"/>
      <c r="CB13" s="26" t="s">
        <v>8</v>
      </c>
      <c r="CC13" s="27" t="s">
        <v>9</v>
      </c>
      <c r="CD13" s="50" t="s">
        <v>10</v>
      </c>
      <c r="CE13" s="43" t="s">
        <v>3</v>
      </c>
      <c r="CF13" s="23" t="s">
        <v>67</v>
      </c>
      <c r="CG13" s="24" t="s">
        <v>6</v>
      </c>
      <c r="CH13" s="23" t="s">
        <v>69</v>
      </c>
      <c r="CI13" s="25"/>
      <c r="CJ13" s="26" t="s">
        <v>8</v>
      </c>
      <c r="CK13" s="50" t="s">
        <v>10</v>
      </c>
      <c r="CL13" s="43" t="s">
        <v>3</v>
      </c>
    </row>
    <row r="14" spans="1:92" s="29" customFormat="1" ht="15.75">
      <c r="A14" s="43">
        <v>27</v>
      </c>
      <c r="B14" s="18" t="s">
        <v>33</v>
      </c>
      <c r="C14" s="18" t="s">
        <v>34</v>
      </c>
      <c r="D14" s="43">
        <v>27</v>
      </c>
      <c r="E14" s="17" t="s">
        <v>35</v>
      </c>
      <c r="F14" s="17" t="s">
        <v>36</v>
      </c>
      <c r="G14" s="30"/>
      <c r="H14" s="30">
        <v>1</v>
      </c>
      <c r="I14" s="19">
        <f aca="true" t="shared" si="0" ref="I14:I19">SUM(J14,K14,M14,V14,AC14,L14,AZ14,BG14,BN14,CK14)</f>
        <v>200.80000000001922</v>
      </c>
      <c r="J14" s="20">
        <v>55.9</v>
      </c>
      <c r="K14" s="21">
        <v>50.4</v>
      </c>
      <c r="L14" s="53">
        <v>94.5</v>
      </c>
      <c r="M14" s="19"/>
      <c r="N14" s="4"/>
      <c r="O14" s="24">
        <v>0.5416666666666666</v>
      </c>
      <c r="P14" s="43">
        <v>27</v>
      </c>
      <c r="Q14" s="23">
        <f aca="true" t="shared" si="1" ref="Q14:Q19">O14+$Q$10</f>
        <v>0.5576388888888889</v>
      </c>
      <c r="R14" s="24">
        <v>0.5576388888888889</v>
      </c>
      <c r="S14" s="23">
        <f aca="true" t="shared" si="2" ref="S14:S19">ABS(R14-Q14)</f>
        <v>0</v>
      </c>
      <c r="T14" s="25">
        <f aca="true" t="shared" si="3" ref="T14:T20">S14</f>
        <v>0</v>
      </c>
      <c r="U14" s="26">
        <f aca="true" t="shared" si="4" ref="U14:U19">ABS(T14*60*24*60)</f>
        <v>0</v>
      </c>
      <c r="V14" s="28">
        <f>U14</f>
        <v>0</v>
      </c>
      <c r="W14" s="43">
        <v>27</v>
      </c>
      <c r="X14" s="23">
        <f aca="true" t="shared" si="5" ref="X14:X19">R14+$X$10</f>
        <v>0.5715277777777777</v>
      </c>
      <c r="Y14" s="24">
        <v>0.5715277777777777</v>
      </c>
      <c r="Z14" s="23">
        <f aca="true" t="shared" si="6" ref="Z14:Z19">ABS(Y14-X14)</f>
        <v>0</v>
      </c>
      <c r="AA14" s="25">
        <f aca="true" t="shared" si="7" ref="AA14:AA20">Z14</f>
        <v>0</v>
      </c>
      <c r="AB14" s="26">
        <f aca="true" t="shared" si="8" ref="AB14:AB19">ABS(AA14*60*24*60)</f>
        <v>0</v>
      </c>
      <c r="AC14" s="28">
        <f aca="true" t="shared" si="9" ref="AC14:AC19">AB14</f>
        <v>0</v>
      </c>
      <c r="AD14" s="43">
        <v>1</v>
      </c>
      <c r="AE14" s="23">
        <v>0.009027777777777779</v>
      </c>
      <c r="AF14" s="24"/>
      <c r="AG14" s="56">
        <f aca="true" t="shared" si="10" ref="AG14:AG19">(AF14-AE14)</f>
        <v>-0.009027777777777779</v>
      </c>
      <c r="AH14" s="25">
        <f aca="true" t="shared" si="11" ref="AH14:AH19">AG14</f>
        <v>-0.009027777777777779</v>
      </c>
      <c r="AI14" s="26">
        <f aca="true" t="shared" si="12" ref="AI14:AI19">IF(AH14&lt;0,AH14*60*24*60,0)</f>
        <v>-780.0000000000001</v>
      </c>
      <c r="AJ14" s="27">
        <f aca="true" t="shared" si="13" ref="AJ14:AJ19">IF(AI14&lt;0,AI14*-1,AI14)</f>
        <v>780.0000000000001</v>
      </c>
      <c r="AK14" s="28">
        <f aca="true" t="shared" si="14" ref="AK14:AK19">AJ14</f>
        <v>780.0000000000001</v>
      </c>
      <c r="AL14" s="43">
        <v>1</v>
      </c>
      <c r="AM14" s="23">
        <f aca="true" t="shared" si="15" ref="AM14:AM19">AF14+$AM$10</f>
        <v>0.015972222222222224</v>
      </c>
      <c r="AN14" s="24"/>
      <c r="AO14" s="56">
        <f aca="true" t="shared" si="16" ref="AO14:AO19">(AN14-AM14)</f>
        <v>-0.015972222222222224</v>
      </c>
      <c r="AP14" s="25">
        <f aca="true" t="shared" si="17" ref="AP14:AP19">AO14</f>
        <v>-0.015972222222222224</v>
      </c>
      <c r="AQ14" s="26">
        <f aca="true" t="shared" si="18" ref="AQ14:AQ19">IF(AP14&lt;0,AP14*60*24*60,0)</f>
        <v>-1380.0000000000002</v>
      </c>
      <c r="AR14" s="27">
        <f aca="true" t="shared" si="19" ref="AR14:AR19">IF(AQ14&lt;0,AQ14*-1,AQ14)</f>
        <v>1380.0000000000002</v>
      </c>
      <c r="AS14" s="28">
        <f aca="true" t="shared" si="20" ref="AS14:AS19">AR14</f>
        <v>1380.0000000000002</v>
      </c>
      <c r="AT14" s="43">
        <v>27</v>
      </c>
      <c r="AU14" s="23">
        <f aca="true" t="shared" si="21" ref="AU14:AU19">CM14+$AU$10</f>
        <v>0.6125</v>
      </c>
      <c r="AV14" s="24">
        <v>0.6124999999999999</v>
      </c>
      <c r="AW14" s="23">
        <f aca="true" t="shared" si="22" ref="AW14:AW19">ABS(AV14-AU14)</f>
        <v>1.1102230246251565E-16</v>
      </c>
      <c r="AX14" s="25">
        <f aca="true" t="shared" si="23" ref="AX14:AX19">AW14</f>
        <v>1.1102230246251565E-16</v>
      </c>
      <c r="AY14" s="26">
        <f aca="true" t="shared" si="24" ref="AY14:AY19">ABS(AX14*60*24*60)</f>
        <v>9.592326932761353E-12</v>
      </c>
      <c r="AZ14" s="28">
        <f aca="true" t="shared" si="25" ref="AZ14:AZ19">AY14</f>
        <v>9.592326932761353E-12</v>
      </c>
      <c r="BA14" s="43">
        <v>27</v>
      </c>
      <c r="BB14" s="23">
        <f aca="true" t="shared" si="26" ref="BB14:BB19">AV14+$BB$10</f>
        <v>0.6652777777777777</v>
      </c>
      <c r="BC14" s="24">
        <v>0.6652777777777777</v>
      </c>
      <c r="BD14" s="23">
        <f aca="true" t="shared" si="27" ref="BD14:BD19">ABS(BC14-BB14)</f>
        <v>0</v>
      </c>
      <c r="BE14" s="25">
        <f aca="true" t="shared" si="28" ref="BE14:BE19">BD14</f>
        <v>0</v>
      </c>
      <c r="BF14" s="26">
        <f aca="true" t="shared" si="29" ref="BF14:BF19">ABS(BE14*60*24*60)</f>
        <v>0</v>
      </c>
      <c r="BG14" s="28">
        <f aca="true" t="shared" si="30" ref="BG14:BG19">BF14</f>
        <v>0</v>
      </c>
      <c r="BH14" s="43">
        <v>27</v>
      </c>
      <c r="BI14" s="23">
        <f aca="true" t="shared" si="31" ref="BI14:BI19">BC14+$BI$10</f>
        <v>0.6930555555555555</v>
      </c>
      <c r="BJ14" s="24">
        <v>0.6930555555555555</v>
      </c>
      <c r="BK14" s="23">
        <f aca="true" t="shared" si="32" ref="BK14:BK19">ABS(BJ14-BI14)</f>
        <v>0</v>
      </c>
      <c r="BL14" s="25">
        <f aca="true" t="shared" si="33" ref="BL14:BL19">BK14</f>
        <v>0</v>
      </c>
      <c r="BM14" s="26">
        <f aca="true" t="shared" si="34" ref="BM14:BM19">ABS(BL14*60*24*60)</f>
        <v>0</v>
      </c>
      <c r="BN14" s="28">
        <f aca="true" t="shared" si="35" ref="BN14:BN19">BM14</f>
        <v>0</v>
      </c>
      <c r="BO14" s="43">
        <v>27</v>
      </c>
      <c r="BP14" s="23">
        <v>0.009027777777777779</v>
      </c>
      <c r="BQ14" s="24"/>
      <c r="BR14" s="56">
        <f aca="true" t="shared" si="36" ref="BR14:BR19">(BQ14-BP14)</f>
        <v>-0.009027777777777779</v>
      </c>
      <c r="BS14" s="25">
        <f aca="true" t="shared" si="37" ref="BS14:BS19">BR14</f>
        <v>-0.009027777777777779</v>
      </c>
      <c r="BT14" s="26">
        <f aca="true" t="shared" si="38" ref="BT14:BT19">IF(BS14&lt;0,BS14*60*24*60,0)</f>
        <v>-780.0000000000001</v>
      </c>
      <c r="BU14" s="27">
        <f aca="true" t="shared" si="39" ref="BU14:BU19">IF(BT14&lt;0,BT14*-1,BT14)</f>
        <v>780.0000000000001</v>
      </c>
      <c r="BV14" s="28">
        <f aca="true" t="shared" si="40" ref="BV14:BV19">BU14</f>
        <v>780.0000000000001</v>
      </c>
      <c r="BW14" s="43">
        <v>1</v>
      </c>
      <c r="BX14" s="23">
        <f aca="true" t="shared" si="41" ref="BX14:BX19">BQ14+$AM$10</f>
        <v>0.015972222222222224</v>
      </c>
      <c r="BY14" s="24"/>
      <c r="BZ14" s="56">
        <f aca="true" t="shared" si="42" ref="BZ14:BZ19">(BY14-BX14)</f>
        <v>-0.015972222222222224</v>
      </c>
      <c r="CA14" s="25">
        <f aca="true" t="shared" si="43" ref="CA14:CA19">BZ14</f>
        <v>-0.015972222222222224</v>
      </c>
      <c r="CB14" s="26">
        <f aca="true" t="shared" si="44" ref="CB14:CB19">IF(CA14&lt;0,CA14*60*24*60,0)</f>
        <v>-1380.0000000000002</v>
      </c>
      <c r="CC14" s="27">
        <f aca="true" t="shared" si="45" ref="CC14:CC19">IF(CB14&lt;0,CB14*-1,CB14)</f>
        <v>1380.0000000000002</v>
      </c>
      <c r="CD14" s="28">
        <f aca="true" t="shared" si="46" ref="CD14:CD19">CC14</f>
        <v>1380.0000000000002</v>
      </c>
      <c r="CE14" s="43">
        <v>1</v>
      </c>
      <c r="CF14" s="23">
        <f aca="true" t="shared" si="47" ref="CF14:CF19">CN14+$CF$10</f>
        <v>0.704861111111111</v>
      </c>
      <c r="CG14" s="24">
        <v>0.7048611111111112</v>
      </c>
      <c r="CH14" s="23">
        <f aca="true" t="shared" si="48" ref="CH14:CH19">ABS(CG14-CF14)</f>
        <v>1.1102230246251565E-16</v>
      </c>
      <c r="CI14" s="25">
        <f aca="true" t="shared" si="49" ref="CI14:CI19">CH14</f>
        <v>1.1102230246251565E-16</v>
      </c>
      <c r="CJ14" s="26">
        <f aca="true" t="shared" si="50" ref="CJ14:CJ19">ABS(CI14*60*24*60)</f>
        <v>9.592326932761353E-12</v>
      </c>
      <c r="CK14" s="28">
        <f aca="true" t="shared" si="51" ref="CK14:CK19">CJ14</f>
        <v>9.592326932761353E-12</v>
      </c>
      <c r="CL14" s="43">
        <v>27</v>
      </c>
      <c r="CM14" s="22">
        <v>0.5833333333333334</v>
      </c>
      <c r="CN14" s="22">
        <v>0.6979166666666666</v>
      </c>
    </row>
    <row r="15" spans="1:92" s="29" customFormat="1" ht="15.75">
      <c r="A15" s="43">
        <v>15</v>
      </c>
      <c r="B15" s="29" t="s">
        <v>37</v>
      </c>
      <c r="C15" s="29" t="s">
        <v>38</v>
      </c>
      <c r="D15" s="43">
        <v>15</v>
      </c>
      <c r="E15" s="29" t="s">
        <v>39</v>
      </c>
      <c r="F15" s="29" t="s">
        <v>40</v>
      </c>
      <c r="G15" s="30"/>
      <c r="H15" s="30">
        <v>2</v>
      </c>
      <c r="I15" s="19">
        <f t="shared" si="0"/>
        <v>206.9000000000288</v>
      </c>
      <c r="J15" s="20">
        <v>58.4</v>
      </c>
      <c r="K15" s="21">
        <v>48</v>
      </c>
      <c r="L15" s="53">
        <v>100.5</v>
      </c>
      <c r="M15" s="19"/>
      <c r="N15" s="4"/>
      <c r="O15" s="24">
        <v>0.5423611111111112</v>
      </c>
      <c r="P15" s="43">
        <v>15</v>
      </c>
      <c r="Q15" s="23">
        <f t="shared" si="1"/>
        <v>0.5583333333333335</v>
      </c>
      <c r="R15" s="24">
        <v>0.5583333333333333</v>
      </c>
      <c r="S15" s="23">
        <f t="shared" si="2"/>
        <v>1.1102230246251565E-16</v>
      </c>
      <c r="T15" s="25">
        <f t="shared" si="3"/>
        <v>1.1102230246251565E-16</v>
      </c>
      <c r="U15" s="26">
        <f t="shared" si="4"/>
        <v>9.592326932761353E-12</v>
      </c>
      <c r="V15" s="28">
        <f>U15</f>
        <v>9.592326932761353E-12</v>
      </c>
      <c r="W15" s="43">
        <v>15</v>
      </c>
      <c r="X15" s="23">
        <f t="shared" si="5"/>
        <v>0.5722222222222222</v>
      </c>
      <c r="Y15" s="24">
        <v>0.5722222222222222</v>
      </c>
      <c r="Z15" s="23">
        <f t="shared" si="6"/>
        <v>0</v>
      </c>
      <c r="AA15" s="25">
        <f t="shared" si="7"/>
        <v>0</v>
      </c>
      <c r="AB15" s="26">
        <f t="shared" si="8"/>
        <v>0</v>
      </c>
      <c r="AC15" s="28">
        <f t="shared" si="9"/>
        <v>0</v>
      </c>
      <c r="AD15" s="43">
        <v>2</v>
      </c>
      <c r="AE15" s="23">
        <f>Y15+$AE$10</f>
        <v>0.5812499999999999</v>
      </c>
      <c r="AF15" s="24"/>
      <c r="AG15" s="23">
        <f t="shared" si="10"/>
        <v>-0.5812499999999999</v>
      </c>
      <c r="AH15" s="25">
        <f t="shared" si="11"/>
        <v>-0.5812499999999999</v>
      </c>
      <c r="AI15" s="26">
        <f t="shared" si="12"/>
        <v>-50219.999999999985</v>
      </c>
      <c r="AJ15" s="27">
        <f t="shared" si="13"/>
        <v>50219.999999999985</v>
      </c>
      <c r="AK15" s="28">
        <f t="shared" si="14"/>
        <v>50219.999999999985</v>
      </c>
      <c r="AL15" s="43">
        <v>2</v>
      </c>
      <c r="AM15" s="23">
        <f t="shared" si="15"/>
        <v>0.015972222222222224</v>
      </c>
      <c r="AN15" s="24"/>
      <c r="AO15" s="23">
        <f t="shared" si="16"/>
        <v>-0.015972222222222224</v>
      </c>
      <c r="AP15" s="25">
        <f t="shared" si="17"/>
        <v>-0.015972222222222224</v>
      </c>
      <c r="AQ15" s="26">
        <f t="shared" si="18"/>
        <v>-1380.0000000000002</v>
      </c>
      <c r="AR15" s="27">
        <f t="shared" si="19"/>
        <v>1380.0000000000002</v>
      </c>
      <c r="AS15" s="28">
        <f t="shared" si="20"/>
        <v>1380.0000000000002</v>
      </c>
      <c r="AT15" s="43">
        <v>15</v>
      </c>
      <c r="AU15" s="23">
        <f t="shared" si="21"/>
        <v>0.6131944444444445</v>
      </c>
      <c r="AV15" s="24">
        <v>0.6131944444444445</v>
      </c>
      <c r="AW15" s="23">
        <f t="shared" si="22"/>
        <v>0</v>
      </c>
      <c r="AX15" s="25">
        <f t="shared" si="23"/>
        <v>0</v>
      </c>
      <c r="AY15" s="26">
        <f t="shared" si="24"/>
        <v>0</v>
      </c>
      <c r="AZ15" s="28">
        <f t="shared" si="25"/>
        <v>0</v>
      </c>
      <c r="BA15" s="43">
        <v>15</v>
      </c>
      <c r="BB15" s="23">
        <f t="shared" si="26"/>
        <v>0.6659722222222223</v>
      </c>
      <c r="BC15" s="24">
        <v>0.6659722222222222</v>
      </c>
      <c r="BD15" s="23">
        <f t="shared" si="27"/>
        <v>1.1102230246251565E-16</v>
      </c>
      <c r="BE15" s="25">
        <f t="shared" si="28"/>
        <v>1.1102230246251565E-16</v>
      </c>
      <c r="BF15" s="26">
        <f t="shared" si="29"/>
        <v>9.592326932761353E-12</v>
      </c>
      <c r="BG15" s="28">
        <f t="shared" si="30"/>
        <v>9.592326932761353E-12</v>
      </c>
      <c r="BH15" s="43">
        <v>15</v>
      </c>
      <c r="BI15" s="23">
        <f t="shared" si="31"/>
        <v>0.69375</v>
      </c>
      <c r="BJ15" s="24">
        <v>0.69375</v>
      </c>
      <c r="BK15" s="23">
        <f t="shared" si="32"/>
        <v>0</v>
      </c>
      <c r="BL15" s="25">
        <f t="shared" si="33"/>
        <v>0</v>
      </c>
      <c r="BM15" s="26">
        <f t="shared" si="34"/>
        <v>0</v>
      </c>
      <c r="BN15" s="28">
        <f t="shared" si="35"/>
        <v>0</v>
      </c>
      <c r="BO15" s="43">
        <v>15</v>
      </c>
      <c r="BP15" s="23">
        <f>BJ15+$AE$10</f>
        <v>0.7027777777777777</v>
      </c>
      <c r="BQ15" s="24"/>
      <c r="BR15" s="23">
        <f t="shared" si="36"/>
        <v>-0.7027777777777777</v>
      </c>
      <c r="BS15" s="25">
        <f t="shared" si="37"/>
        <v>-0.7027777777777777</v>
      </c>
      <c r="BT15" s="26">
        <f t="shared" si="38"/>
        <v>-60720</v>
      </c>
      <c r="BU15" s="27">
        <f t="shared" si="39"/>
        <v>60720</v>
      </c>
      <c r="BV15" s="28">
        <f t="shared" si="40"/>
        <v>60720</v>
      </c>
      <c r="BW15" s="43">
        <v>2</v>
      </c>
      <c r="BX15" s="23">
        <f t="shared" si="41"/>
        <v>0.015972222222222224</v>
      </c>
      <c r="BY15" s="24"/>
      <c r="BZ15" s="23">
        <f t="shared" si="42"/>
        <v>-0.015972222222222224</v>
      </c>
      <c r="CA15" s="25">
        <f t="shared" si="43"/>
        <v>-0.015972222222222224</v>
      </c>
      <c r="CB15" s="26">
        <f t="shared" si="44"/>
        <v>-1380.0000000000002</v>
      </c>
      <c r="CC15" s="27">
        <f t="shared" si="45"/>
        <v>1380.0000000000002</v>
      </c>
      <c r="CD15" s="28">
        <f t="shared" si="46"/>
        <v>1380.0000000000002</v>
      </c>
      <c r="CE15" s="43">
        <v>2</v>
      </c>
      <c r="CF15" s="23">
        <f t="shared" si="47"/>
        <v>0.704861111111111</v>
      </c>
      <c r="CG15" s="24">
        <v>0.7048611111111112</v>
      </c>
      <c r="CH15" s="23">
        <f t="shared" si="48"/>
        <v>1.1102230246251565E-16</v>
      </c>
      <c r="CI15" s="25">
        <f t="shared" si="49"/>
        <v>1.1102230246251565E-16</v>
      </c>
      <c r="CJ15" s="26">
        <f t="shared" si="50"/>
        <v>9.592326932761353E-12</v>
      </c>
      <c r="CK15" s="28">
        <f t="shared" si="51"/>
        <v>9.592326932761353E-12</v>
      </c>
      <c r="CL15" s="43">
        <v>15</v>
      </c>
      <c r="CM15" s="22">
        <v>0.5840277777777778</v>
      </c>
      <c r="CN15" s="22">
        <v>0.6979166666666666</v>
      </c>
    </row>
    <row r="16" spans="1:92" ht="15.75">
      <c r="A16" s="43">
        <v>23</v>
      </c>
      <c r="B16" s="18" t="s">
        <v>45</v>
      </c>
      <c r="C16" s="18" t="s">
        <v>46</v>
      </c>
      <c r="D16" s="43">
        <v>23</v>
      </c>
      <c r="E16" s="17" t="s">
        <v>47</v>
      </c>
      <c r="F16" s="17" t="s">
        <v>48</v>
      </c>
      <c r="G16" s="30"/>
      <c r="H16" s="30">
        <v>3</v>
      </c>
      <c r="I16" s="19">
        <f t="shared" si="0"/>
        <v>207.30000000003838</v>
      </c>
      <c r="J16" s="20">
        <v>53.8</v>
      </c>
      <c r="K16" s="21">
        <v>53.1</v>
      </c>
      <c r="L16" s="53">
        <v>100.4</v>
      </c>
      <c r="M16" s="19"/>
      <c r="O16" s="24">
        <v>0.5437500000000001</v>
      </c>
      <c r="P16" s="43">
        <v>23</v>
      </c>
      <c r="Q16" s="23">
        <f t="shared" si="1"/>
        <v>0.5597222222222223</v>
      </c>
      <c r="R16" s="24">
        <v>0.5597222222222222</v>
      </c>
      <c r="S16" s="23">
        <f t="shared" si="2"/>
        <v>1.1102230246251565E-16</v>
      </c>
      <c r="T16" s="25">
        <f t="shared" si="3"/>
        <v>1.1102230246251565E-16</v>
      </c>
      <c r="U16" s="26">
        <f t="shared" si="4"/>
        <v>9.592326932761353E-12</v>
      </c>
      <c r="V16" s="28">
        <f>U16</f>
        <v>9.592326932761353E-12</v>
      </c>
      <c r="W16" s="43">
        <v>23</v>
      </c>
      <c r="X16" s="23">
        <f t="shared" si="5"/>
        <v>0.5736111111111111</v>
      </c>
      <c r="Y16" s="24">
        <v>0.5736111111111112</v>
      </c>
      <c r="Z16" s="23">
        <f t="shared" si="6"/>
        <v>1.1102230246251565E-16</v>
      </c>
      <c r="AA16" s="25">
        <f t="shared" si="7"/>
        <v>1.1102230246251565E-16</v>
      </c>
      <c r="AB16" s="26">
        <f t="shared" si="8"/>
        <v>9.592326932761353E-12</v>
      </c>
      <c r="AC16" s="28">
        <f t="shared" si="9"/>
        <v>9.592326932761353E-12</v>
      </c>
      <c r="AD16" s="43">
        <v>4</v>
      </c>
      <c r="AE16" s="23">
        <f>Y16+$AE$10</f>
        <v>0.5826388888888889</v>
      </c>
      <c r="AF16" s="24"/>
      <c r="AG16" s="23">
        <f t="shared" si="10"/>
        <v>-0.5826388888888889</v>
      </c>
      <c r="AH16" s="25">
        <f t="shared" si="11"/>
        <v>-0.5826388888888889</v>
      </c>
      <c r="AI16" s="26">
        <f t="shared" si="12"/>
        <v>-50340</v>
      </c>
      <c r="AJ16" s="27">
        <f t="shared" si="13"/>
        <v>50340</v>
      </c>
      <c r="AK16" s="28">
        <f t="shared" si="14"/>
        <v>50340</v>
      </c>
      <c r="AL16" s="43">
        <v>4</v>
      </c>
      <c r="AM16" s="23">
        <f t="shared" si="15"/>
        <v>0.015972222222222224</v>
      </c>
      <c r="AN16" s="24"/>
      <c r="AO16" s="23">
        <f t="shared" si="16"/>
        <v>-0.015972222222222224</v>
      </c>
      <c r="AP16" s="25">
        <f t="shared" si="17"/>
        <v>-0.015972222222222224</v>
      </c>
      <c r="AQ16" s="26">
        <f t="shared" si="18"/>
        <v>-1380.0000000000002</v>
      </c>
      <c r="AR16" s="27">
        <f t="shared" si="19"/>
        <v>1380.0000000000002</v>
      </c>
      <c r="AS16" s="28">
        <f t="shared" si="20"/>
        <v>1380.0000000000002</v>
      </c>
      <c r="AT16" s="43">
        <v>23</v>
      </c>
      <c r="AU16" s="23">
        <f t="shared" si="21"/>
        <v>0.6194444444444445</v>
      </c>
      <c r="AV16" s="24">
        <v>0.6194444444444445</v>
      </c>
      <c r="AW16" s="23">
        <f t="shared" si="22"/>
        <v>0</v>
      </c>
      <c r="AX16" s="25">
        <f t="shared" si="23"/>
        <v>0</v>
      </c>
      <c r="AY16" s="26">
        <f t="shared" si="24"/>
        <v>0</v>
      </c>
      <c r="AZ16" s="28">
        <f t="shared" si="25"/>
        <v>0</v>
      </c>
      <c r="BA16" s="43">
        <v>23</v>
      </c>
      <c r="BB16" s="23">
        <f t="shared" si="26"/>
        <v>0.6722222222222223</v>
      </c>
      <c r="BC16" s="24">
        <v>0.6722222222222222</v>
      </c>
      <c r="BD16" s="23">
        <f t="shared" si="27"/>
        <v>1.1102230246251565E-16</v>
      </c>
      <c r="BE16" s="25">
        <f t="shared" si="28"/>
        <v>1.1102230246251565E-16</v>
      </c>
      <c r="BF16" s="26">
        <f t="shared" si="29"/>
        <v>9.592326932761353E-12</v>
      </c>
      <c r="BG16" s="28">
        <f t="shared" si="30"/>
        <v>9.592326932761353E-12</v>
      </c>
      <c r="BH16" s="43">
        <v>23</v>
      </c>
      <c r="BI16" s="23">
        <f t="shared" si="31"/>
        <v>0.7</v>
      </c>
      <c r="BJ16" s="24">
        <v>0.7000000000000001</v>
      </c>
      <c r="BK16" s="23">
        <f t="shared" si="32"/>
        <v>1.1102230246251565E-16</v>
      </c>
      <c r="BL16" s="25">
        <f t="shared" si="33"/>
        <v>1.1102230246251565E-16</v>
      </c>
      <c r="BM16" s="26">
        <f t="shared" si="34"/>
        <v>9.592326932761353E-12</v>
      </c>
      <c r="BN16" s="28">
        <f t="shared" si="35"/>
        <v>9.592326932761353E-12</v>
      </c>
      <c r="BO16" s="43">
        <v>23</v>
      </c>
      <c r="BP16" s="23">
        <f>BJ16+$AE$10</f>
        <v>0.7090277777777778</v>
      </c>
      <c r="BQ16" s="24"/>
      <c r="BR16" s="23">
        <f t="shared" si="36"/>
        <v>-0.7090277777777778</v>
      </c>
      <c r="BS16" s="25">
        <f t="shared" si="37"/>
        <v>-0.7090277777777778</v>
      </c>
      <c r="BT16" s="26">
        <f t="shared" si="38"/>
        <v>-61260.00000000001</v>
      </c>
      <c r="BU16" s="27">
        <f t="shared" si="39"/>
        <v>61260.00000000001</v>
      </c>
      <c r="BV16" s="28">
        <f t="shared" si="40"/>
        <v>61260.00000000001</v>
      </c>
      <c r="BW16" s="43">
        <v>4</v>
      </c>
      <c r="BX16" s="23">
        <f t="shared" si="41"/>
        <v>0.015972222222222224</v>
      </c>
      <c r="BY16" s="24"/>
      <c r="BZ16" s="23">
        <f t="shared" si="42"/>
        <v>-0.015972222222222224</v>
      </c>
      <c r="CA16" s="25">
        <f t="shared" si="43"/>
        <v>-0.015972222222222224</v>
      </c>
      <c r="CB16" s="26">
        <f t="shared" si="44"/>
        <v>-1380.0000000000002</v>
      </c>
      <c r="CC16" s="27">
        <f t="shared" si="45"/>
        <v>1380.0000000000002</v>
      </c>
      <c r="CD16" s="28">
        <f t="shared" si="46"/>
        <v>1380.0000000000002</v>
      </c>
      <c r="CE16" s="43">
        <v>4</v>
      </c>
      <c r="CF16" s="23">
        <f t="shared" si="47"/>
        <v>0.7097222222222223</v>
      </c>
      <c r="CG16" s="24">
        <v>0.7097222222222223</v>
      </c>
      <c r="CH16" s="23">
        <f t="shared" si="48"/>
        <v>0</v>
      </c>
      <c r="CI16" s="25">
        <f t="shared" si="49"/>
        <v>0</v>
      </c>
      <c r="CJ16" s="26">
        <f t="shared" si="50"/>
        <v>0</v>
      </c>
      <c r="CK16" s="28">
        <f t="shared" si="51"/>
        <v>0</v>
      </c>
      <c r="CL16" s="43">
        <v>23</v>
      </c>
      <c r="CM16" s="22">
        <v>0.5902777777777778</v>
      </c>
      <c r="CN16" s="22">
        <v>0.7027777777777778</v>
      </c>
    </row>
    <row r="17" spans="1:92" ht="15.75">
      <c r="A17" s="43">
        <v>19</v>
      </c>
      <c r="B17" s="18" t="s">
        <v>51</v>
      </c>
      <c r="C17" s="18" t="s">
        <v>52</v>
      </c>
      <c r="D17" s="43">
        <v>19</v>
      </c>
      <c r="E17" s="17" t="s">
        <v>43</v>
      </c>
      <c r="F17" s="17" t="s">
        <v>68</v>
      </c>
      <c r="G17" s="30"/>
      <c r="H17" s="30">
        <v>4</v>
      </c>
      <c r="I17" s="19">
        <f t="shared" si="0"/>
        <v>208.10000000002879</v>
      </c>
      <c r="J17" s="20">
        <v>55</v>
      </c>
      <c r="K17" s="21">
        <v>54.2</v>
      </c>
      <c r="L17" s="53">
        <v>98.9</v>
      </c>
      <c r="M17" s="19"/>
      <c r="O17" s="24">
        <v>0.5520833333333334</v>
      </c>
      <c r="P17" s="43">
        <v>19</v>
      </c>
      <c r="Q17" s="23">
        <f t="shared" si="1"/>
        <v>0.5680555555555556</v>
      </c>
      <c r="R17" s="24">
        <v>0.5680555555555555</v>
      </c>
      <c r="S17" s="23">
        <f t="shared" si="2"/>
        <v>1.1102230246251565E-16</v>
      </c>
      <c r="T17" s="25">
        <f t="shared" si="3"/>
        <v>1.1102230246251565E-16</v>
      </c>
      <c r="U17" s="26">
        <f t="shared" si="4"/>
        <v>9.592326932761353E-12</v>
      </c>
      <c r="V17" s="28">
        <f>U17</f>
        <v>9.592326932761353E-12</v>
      </c>
      <c r="W17" s="43">
        <v>19</v>
      </c>
      <c r="X17" s="23">
        <f t="shared" si="5"/>
        <v>0.5819444444444444</v>
      </c>
      <c r="Y17" s="24">
        <v>0.5819444444444445</v>
      </c>
      <c r="Z17" s="23">
        <f t="shared" si="6"/>
        <v>1.1102230246251565E-16</v>
      </c>
      <c r="AA17" s="25">
        <f t="shared" si="7"/>
        <v>1.1102230246251565E-16</v>
      </c>
      <c r="AB17" s="26">
        <f t="shared" si="8"/>
        <v>9.592326932761353E-12</v>
      </c>
      <c r="AC17" s="28">
        <f t="shared" si="9"/>
        <v>9.592326932761353E-12</v>
      </c>
      <c r="AD17" s="43">
        <v>6</v>
      </c>
      <c r="AE17" s="23">
        <f>Y17+$AE$10</f>
        <v>0.5909722222222222</v>
      </c>
      <c r="AF17" s="24"/>
      <c r="AG17" s="23">
        <f t="shared" si="10"/>
        <v>-0.5909722222222222</v>
      </c>
      <c r="AH17" s="25">
        <f t="shared" si="11"/>
        <v>-0.5909722222222222</v>
      </c>
      <c r="AI17" s="26">
        <f t="shared" si="12"/>
        <v>-51060</v>
      </c>
      <c r="AJ17" s="27">
        <f t="shared" si="13"/>
        <v>51060</v>
      </c>
      <c r="AK17" s="28">
        <f t="shared" si="14"/>
        <v>51060</v>
      </c>
      <c r="AL17" s="43">
        <v>6</v>
      </c>
      <c r="AM17" s="23">
        <f t="shared" si="15"/>
        <v>0.015972222222222224</v>
      </c>
      <c r="AN17" s="24"/>
      <c r="AO17" s="23">
        <f t="shared" si="16"/>
        <v>-0.015972222222222224</v>
      </c>
      <c r="AP17" s="25">
        <f t="shared" si="17"/>
        <v>-0.015972222222222224</v>
      </c>
      <c r="AQ17" s="26">
        <f t="shared" si="18"/>
        <v>-1380.0000000000002</v>
      </c>
      <c r="AR17" s="27">
        <f t="shared" si="19"/>
        <v>1380.0000000000002</v>
      </c>
      <c r="AS17" s="28">
        <f t="shared" si="20"/>
        <v>1380.0000000000002</v>
      </c>
      <c r="AT17" s="43">
        <v>19</v>
      </c>
      <c r="AU17" s="23">
        <f t="shared" si="21"/>
        <v>0.6298611111111111</v>
      </c>
      <c r="AV17" s="24">
        <v>0.6298611111111111</v>
      </c>
      <c r="AW17" s="23">
        <f t="shared" si="22"/>
        <v>0</v>
      </c>
      <c r="AX17" s="25">
        <f t="shared" si="23"/>
        <v>0</v>
      </c>
      <c r="AY17" s="26">
        <f t="shared" si="24"/>
        <v>0</v>
      </c>
      <c r="AZ17" s="28">
        <f t="shared" si="25"/>
        <v>0</v>
      </c>
      <c r="BA17" s="43">
        <v>19</v>
      </c>
      <c r="BB17" s="23">
        <f t="shared" si="26"/>
        <v>0.6826388888888889</v>
      </c>
      <c r="BC17" s="24">
        <v>0.6826388888888889</v>
      </c>
      <c r="BD17" s="23">
        <f t="shared" si="27"/>
        <v>0</v>
      </c>
      <c r="BE17" s="25">
        <f t="shared" si="28"/>
        <v>0</v>
      </c>
      <c r="BF17" s="26">
        <f t="shared" si="29"/>
        <v>0</v>
      </c>
      <c r="BG17" s="28">
        <f t="shared" si="30"/>
        <v>0</v>
      </c>
      <c r="BH17" s="43">
        <v>19</v>
      </c>
      <c r="BI17" s="23">
        <f t="shared" si="31"/>
        <v>0.7104166666666667</v>
      </c>
      <c r="BJ17" s="24">
        <v>0.7104166666666667</v>
      </c>
      <c r="BK17" s="23">
        <f t="shared" si="32"/>
        <v>0</v>
      </c>
      <c r="BL17" s="25">
        <f t="shared" si="33"/>
        <v>0</v>
      </c>
      <c r="BM17" s="26">
        <f t="shared" si="34"/>
        <v>0</v>
      </c>
      <c r="BN17" s="28">
        <f t="shared" si="35"/>
        <v>0</v>
      </c>
      <c r="BO17" s="43">
        <v>19</v>
      </c>
      <c r="BP17" s="23">
        <f>BJ17+$AE$10</f>
        <v>0.7194444444444444</v>
      </c>
      <c r="BQ17" s="24"/>
      <c r="BR17" s="23">
        <f t="shared" si="36"/>
        <v>-0.7194444444444444</v>
      </c>
      <c r="BS17" s="25">
        <f t="shared" si="37"/>
        <v>-0.7194444444444444</v>
      </c>
      <c r="BT17" s="26">
        <f t="shared" si="38"/>
        <v>-62160</v>
      </c>
      <c r="BU17" s="27">
        <f t="shared" si="39"/>
        <v>62160</v>
      </c>
      <c r="BV17" s="28">
        <f t="shared" si="40"/>
        <v>62160</v>
      </c>
      <c r="BW17" s="43">
        <v>6</v>
      </c>
      <c r="BX17" s="23">
        <f t="shared" si="41"/>
        <v>0.015972222222222224</v>
      </c>
      <c r="BY17" s="24"/>
      <c r="BZ17" s="23">
        <f t="shared" si="42"/>
        <v>-0.015972222222222224</v>
      </c>
      <c r="CA17" s="25">
        <f t="shared" si="43"/>
        <v>-0.015972222222222224</v>
      </c>
      <c r="CB17" s="26">
        <f t="shared" si="44"/>
        <v>-1380.0000000000002</v>
      </c>
      <c r="CC17" s="27">
        <f t="shared" si="45"/>
        <v>1380.0000000000002</v>
      </c>
      <c r="CD17" s="28">
        <f t="shared" si="46"/>
        <v>1380.0000000000002</v>
      </c>
      <c r="CE17" s="43">
        <v>6</v>
      </c>
      <c r="CF17" s="23">
        <f t="shared" si="47"/>
        <v>0.7201388888888889</v>
      </c>
      <c r="CG17" s="24">
        <v>0.720138888888889</v>
      </c>
      <c r="CH17" s="23">
        <f t="shared" si="48"/>
        <v>1.1102230246251565E-16</v>
      </c>
      <c r="CI17" s="25">
        <f t="shared" si="49"/>
        <v>1.1102230246251565E-16</v>
      </c>
      <c r="CJ17" s="26">
        <f t="shared" si="50"/>
        <v>9.592326932761353E-12</v>
      </c>
      <c r="CK17" s="28">
        <f t="shared" si="51"/>
        <v>9.592326932761353E-12</v>
      </c>
      <c r="CL17" s="43">
        <v>19</v>
      </c>
      <c r="CM17" s="22">
        <v>0.6006944444444444</v>
      </c>
      <c r="CN17" s="22">
        <v>0.7131944444444445</v>
      </c>
    </row>
    <row r="18" spans="1:92" ht="15.75">
      <c r="A18" s="43">
        <v>14</v>
      </c>
      <c r="B18" s="18" t="s">
        <v>41</v>
      </c>
      <c r="C18" s="18" t="s">
        <v>42</v>
      </c>
      <c r="D18" s="43">
        <v>14</v>
      </c>
      <c r="E18" s="17" t="s">
        <v>43</v>
      </c>
      <c r="F18" s="17" t="s">
        <v>44</v>
      </c>
      <c r="G18" s="30"/>
      <c r="H18" s="30">
        <v>5</v>
      </c>
      <c r="I18" s="19">
        <f t="shared" si="0"/>
        <v>229.5000000000096</v>
      </c>
      <c r="J18" s="20">
        <v>61.7</v>
      </c>
      <c r="K18" s="21">
        <v>58.8</v>
      </c>
      <c r="L18" s="53">
        <v>109</v>
      </c>
      <c r="M18" s="19"/>
      <c r="O18" s="24">
        <v>0.5430555555555555</v>
      </c>
      <c r="P18" s="43">
        <v>14</v>
      </c>
      <c r="Q18" s="23">
        <f t="shared" si="1"/>
        <v>0.5590277777777778</v>
      </c>
      <c r="R18" s="24">
        <v>0.5590277777777778</v>
      </c>
      <c r="S18" s="23">
        <f t="shared" si="2"/>
        <v>0</v>
      </c>
      <c r="T18" s="25">
        <f t="shared" si="3"/>
        <v>0</v>
      </c>
      <c r="U18" s="26">
        <f t="shared" si="4"/>
        <v>0</v>
      </c>
      <c r="V18" s="28">
        <f>U18</f>
        <v>0</v>
      </c>
      <c r="W18" s="43">
        <v>14</v>
      </c>
      <c r="X18" s="23">
        <f t="shared" si="5"/>
        <v>0.5729166666666666</v>
      </c>
      <c r="Y18" s="24">
        <v>0.5729166666666666</v>
      </c>
      <c r="Z18" s="23">
        <f t="shared" si="6"/>
        <v>0</v>
      </c>
      <c r="AA18" s="25">
        <f t="shared" si="7"/>
        <v>0</v>
      </c>
      <c r="AB18" s="26">
        <f t="shared" si="8"/>
        <v>0</v>
      </c>
      <c r="AC18" s="28">
        <f t="shared" si="9"/>
        <v>0</v>
      </c>
      <c r="AD18" s="43">
        <v>3</v>
      </c>
      <c r="AE18" s="23">
        <f>Y18+$AE$10</f>
        <v>0.5819444444444444</v>
      </c>
      <c r="AF18" s="24"/>
      <c r="AG18" s="23">
        <f t="shared" si="10"/>
        <v>-0.5819444444444444</v>
      </c>
      <c r="AH18" s="25">
        <f t="shared" si="11"/>
        <v>-0.5819444444444444</v>
      </c>
      <c r="AI18" s="26">
        <f t="shared" si="12"/>
        <v>-50280</v>
      </c>
      <c r="AJ18" s="27">
        <f t="shared" si="13"/>
        <v>50280</v>
      </c>
      <c r="AK18" s="28">
        <f t="shared" si="14"/>
        <v>50280</v>
      </c>
      <c r="AL18" s="43">
        <v>3</v>
      </c>
      <c r="AM18" s="23">
        <f t="shared" si="15"/>
        <v>0.015972222222222224</v>
      </c>
      <c r="AN18" s="24"/>
      <c r="AO18" s="23">
        <f t="shared" si="16"/>
        <v>-0.015972222222222224</v>
      </c>
      <c r="AP18" s="25">
        <f t="shared" si="17"/>
        <v>-0.015972222222222224</v>
      </c>
      <c r="AQ18" s="26">
        <f t="shared" si="18"/>
        <v>-1380.0000000000002</v>
      </c>
      <c r="AR18" s="27">
        <f t="shared" si="19"/>
        <v>1380.0000000000002</v>
      </c>
      <c r="AS18" s="28">
        <f t="shared" si="20"/>
        <v>1380.0000000000002</v>
      </c>
      <c r="AT18" s="43">
        <v>14</v>
      </c>
      <c r="AU18" s="23">
        <f t="shared" si="21"/>
        <v>0.61875</v>
      </c>
      <c r="AV18" s="24">
        <v>0.61875</v>
      </c>
      <c r="AW18" s="23">
        <f t="shared" si="22"/>
        <v>0</v>
      </c>
      <c r="AX18" s="25">
        <f t="shared" si="23"/>
        <v>0</v>
      </c>
      <c r="AY18" s="26">
        <f t="shared" si="24"/>
        <v>0</v>
      </c>
      <c r="AZ18" s="28">
        <f t="shared" si="25"/>
        <v>0</v>
      </c>
      <c r="BA18" s="43">
        <v>14</v>
      </c>
      <c r="BB18" s="23">
        <f t="shared" si="26"/>
        <v>0.6715277777777778</v>
      </c>
      <c r="BC18" s="24">
        <v>0.6715277777777778</v>
      </c>
      <c r="BD18" s="23">
        <f t="shared" si="27"/>
        <v>0</v>
      </c>
      <c r="BE18" s="25">
        <f t="shared" si="28"/>
        <v>0</v>
      </c>
      <c r="BF18" s="26">
        <f t="shared" si="29"/>
        <v>0</v>
      </c>
      <c r="BG18" s="28">
        <f t="shared" si="30"/>
        <v>0</v>
      </c>
      <c r="BH18" s="43">
        <v>14</v>
      </c>
      <c r="BI18" s="23">
        <f t="shared" si="31"/>
        <v>0.6993055555555556</v>
      </c>
      <c r="BJ18" s="24">
        <v>0.6993055555555556</v>
      </c>
      <c r="BK18" s="23">
        <f t="shared" si="32"/>
        <v>0</v>
      </c>
      <c r="BL18" s="25">
        <f t="shared" si="33"/>
        <v>0</v>
      </c>
      <c r="BM18" s="26">
        <f t="shared" si="34"/>
        <v>0</v>
      </c>
      <c r="BN18" s="28">
        <f t="shared" si="35"/>
        <v>0</v>
      </c>
      <c r="BO18" s="43">
        <v>14</v>
      </c>
      <c r="BP18" s="23">
        <f>BJ18+$AE$10</f>
        <v>0.7083333333333334</v>
      </c>
      <c r="BQ18" s="24"/>
      <c r="BR18" s="23">
        <f t="shared" si="36"/>
        <v>-0.7083333333333334</v>
      </c>
      <c r="BS18" s="25">
        <f t="shared" si="37"/>
        <v>-0.7083333333333334</v>
      </c>
      <c r="BT18" s="26">
        <f t="shared" si="38"/>
        <v>-61200</v>
      </c>
      <c r="BU18" s="27">
        <f t="shared" si="39"/>
        <v>61200</v>
      </c>
      <c r="BV18" s="28">
        <f t="shared" si="40"/>
        <v>61200</v>
      </c>
      <c r="BW18" s="43">
        <v>3</v>
      </c>
      <c r="BX18" s="23">
        <f t="shared" si="41"/>
        <v>0.015972222222222224</v>
      </c>
      <c r="BY18" s="24"/>
      <c r="BZ18" s="23">
        <f t="shared" si="42"/>
        <v>-0.015972222222222224</v>
      </c>
      <c r="CA18" s="25">
        <f t="shared" si="43"/>
        <v>-0.015972222222222224</v>
      </c>
      <c r="CB18" s="26">
        <f t="shared" si="44"/>
        <v>-1380.0000000000002</v>
      </c>
      <c r="CC18" s="27">
        <f t="shared" si="45"/>
        <v>1380.0000000000002</v>
      </c>
      <c r="CD18" s="28">
        <f t="shared" si="46"/>
        <v>1380.0000000000002</v>
      </c>
      <c r="CE18" s="43">
        <v>3</v>
      </c>
      <c r="CF18" s="23">
        <f t="shared" si="47"/>
        <v>0.7090277777777778</v>
      </c>
      <c r="CG18" s="24">
        <v>0.7090277777777777</v>
      </c>
      <c r="CH18" s="23">
        <f t="shared" si="48"/>
        <v>1.1102230246251565E-16</v>
      </c>
      <c r="CI18" s="25">
        <f t="shared" si="49"/>
        <v>1.1102230246251565E-16</v>
      </c>
      <c r="CJ18" s="26">
        <f t="shared" si="50"/>
        <v>9.592326932761353E-12</v>
      </c>
      <c r="CK18" s="28">
        <f t="shared" si="51"/>
        <v>9.592326932761353E-12</v>
      </c>
      <c r="CL18" s="43">
        <v>14</v>
      </c>
      <c r="CM18" s="22">
        <v>0.5895833333333333</v>
      </c>
      <c r="CN18" s="22">
        <v>0.7020833333333334</v>
      </c>
    </row>
    <row r="19" spans="1:92" ht="15.75">
      <c r="A19" s="43">
        <v>20</v>
      </c>
      <c r="B19" s="18" t="s">
        <v>49</v>
      </c>
      <c r="C19" s="18" t="s">
        <v>50</v>
      </c>
      <c r="D19" s="43">
        <v>20</v>
      </c>
      <c r="E19" s="17" t="s">
        <v>70</v>
      </c>
      <c r="F19" s="17" t="s">
        <v>71</v>
      </c>
      <c r="G19" s="30"/>
      <c r="H19" s="30">
        <v>6</v>
      </c>
      <c r="I19" s="19">
        <f t="shared" si="0"/>
        <v>422.20000000002824</v>
      </c>
      <c r="J19" s="20">
        <v>68.8</v>
      </c>
      <c r="K19" s="21">
        <v>61.6</v>
      </c>
      <c r="L19" s="53">
        <v>111.8</v>
      </c>
      <c r="M19" s="19"/>
      <c r="O19" s="24">
        <v>0.5444444444444444</v>
      </c>
      <c r="P19" s="43">
        <v>20</v>
      </c>
      <c r="Q19" s="23">
        <f t="shared" si="1"/>
        <v>0.5604166666666667</v>
      </c>
      <c r="R19" s="24">
        <v>0.5611111111111111</v>
      </c>
      <c r="S19" s="23">
        <f t="shared" si="2"/>
        <v>0.000694444444444442</v>
      </c>
      <c r="T19" s="25">
        <f t="shared" si="3"/>
        <v>0.000694444444444442</v>
      </c>
      <c r="U19" s="26">
        <f t="shared" si="4"/>
        <v>59.99999999999979</v>
      </c>
      <c r="V19" s="28">
        <v>0</v>
      </c>
      <c r="W19" s="43">
        <v>20</v>
      </c>
      <c r="X19" s="23">
        <f t="shared" si="5"/>
        <v>0.575</v>
      </c>
      <c r="Y19" s="24">
        <v>0.5770833333333333</v>
      </c>
      <c r="Z19" s="23">
        <f t="shared" si="6"/>
        <v>0.002083333333333326</v>
      </c>
      <c r="AA19" s="25">
        <f t="shared" si="7"/>
        <v>0.002083333333333326</v>
      </c>
      <c r="AB19" s="26">
        <f t="shared" si="8"/>
        <v>179.99999999999937</v>
      </c>
      <c r="AC19" s="28">
        <f t="shared" si="9"/>
        <v>179.99999999999937</v>
      </c>
      <c r="AD19" s="43">
        <v>5</v>
      </c>
      <c r="AE19" s="23">
        <f>Y19+$AE$10</f>
        <v>0.586111111111111</v>
      </c>
      <c r="AF19" s="24"/>
      <c r="AG19" s="23">
        <f t="shared" si="10"/>
        <v>-0.586111111111111</v>
      </c>
      <c r="AH19" s="25">
        <f t="shared" si="11"/>
        <v>-0.586111111111111</v>
      </c>
      <c r="AI19" s="26">
        <f t="shared" si="12"/>
        <v>-50640</v>
      </c>
      <c r="AJ19" s="27">
        <f t="shared" si="13"/>
        <v>50640</v>
      </c>
      <c r="AK19" s="28">
        <f t="shared" si="14"/>
        <v>50640</v>
      </c>
      <c r="AL19" s="43">
        <v>5</v>
      </c>
      <c r="AM19" s="23">
        <f t="shared" si="15"/>
        <v>0.015972222222222224</v>
      </c>
      <c r="AN19" s="24"/>
      <c r="AO19" s="23">
        <f t="shared" si="16"/>
        <v>-0.015972222222222224</v>
      </c>
      <c r="AP19" s="25">
        <f t="shared" si="17"/>
        <v>-0.015972222222222224</v>
      </c>
      <c r="AQ19" s="26">
        <f t="shared" si="18"/>
        <v>-1380.0000000000002</v>
      </c>
      <c r="AR19" s="27">
        <f t="shared" si="19"/>
        <v>1380.0000000000002</v>
      </c>
      <c r="AS19" s="28">
        <f t="shared" si="20"/>
        <v>1380.0000000000002</v>
      </c>
      <c r="AT19" s="43">
        <v>20</v>
      </c>
      <c r="AU19" s="23">
        <f t="shared" si="21"/>
        <v>0.625</v>
      </c>
      <c r="AV19" s="24">
        <v>0.625</v>
      </c>
      <c r="AW19" s="23">
        <f t="shared" si="22"/>
        <v>0</v>
      </c>
      <c r="AX19" s="25">
        <f t="shared" si="23"/>
        <v>0</v>
      </c>
      <c r="AY19" s="26">
        <f t="shared" si="24"/>
        <v>0</v>
      </c>
      <c r="AZ19" s="28">
        <f t="shared" si="25"/>
        <v>0</v>
      </c>
      <c r="BA19" s="43">
        <v>20</v>
      </c>
      <c r="BB19" s="23">
        <f t="shared" si="26"/>
        <v>0.6777777777777778</v>
      </c>
      <c r="BC19" s="24">
        <v>0.6777777777777777</v>
      </c>
      <c r="BD19" s="23">
        <f t="shared" si="27"/>
        <v>1.1102230246251565E-16</v>
      </c>
      <c r="BE19" s="25">
        <f t="shared" si="28"/>
        <v>1.1102230246251565E-16</v>
      </c>
      <c r="BF19" s="26">
        <f t="shared" si="29"/>
        <v>9.592326932761353E-12</v>
      </c>
      <c r="BG19" s="28">
        <f t="shared" si="30"/>
        <v>9.592326932761353E-12</v>
      </c>
      <c r="BH19" s="43">
        <v>20</v>
      </c>
      <c r="BI19" s="23">
        <f t="shared" si="31"/>
        <v>0.7055555555555555</v>
      </c>
      <c r="BJ19" s="24">
        <v>0.7055555555555556</v>
      </c>
      <c r="BK19" s="23">
        <f t="shared" si="32"/>
        <v>1.1102230246251565E-16</v>
      </c>
      <c r="BL19" s="25">
        <f t="shared" si="33"/>
        <v>1.1102230246251565E-16</v>
      </c>
      <c r="BM19" s="26">
        <f t="shared" si="34"/>
        <v>9.592326932761353E-12</v>
      </c>
      <c r="BN19" s="28">
        <f t="shared" si="35"/>
        <v>9.592326932761353E-12</v>
      </c>
      <c r="BO19" s="43">
        <v>20</v>
      </c>
      <c r="BP19" s="23">
        <f>BJ19+$AE$10</f>
        <v>0.7145833333333333</v>
      </c>
      <c r="BQ19" s="24"/>
      <c r="BR19" s="23">
        <f t="shared" si="36"/>
        <v>-0.7145833333333333</v>
      </c>
      <c r="BS19" s="25">
        <f t="shared" si="37"/>
        <v>-0.7145833333333333</v>
      </c>
      <c r="BT19" s="26">
        <f t="shared" si="38"/>
        <v>-61740</v>
      </c>
      <c r="BU19" s="27">
        <f t="shared" si="39"/>
        <v>61740</v>
      </c>
      <c r="BV19" s="28">
        <f t="shared" si="40"/>
        <v>61740</v>
      </c>
      <c r="BW19" s="43">
        <v>5</v>
      </c>
      <c r="BX19" s="23">
        <f t="shared" si="41"/>
        <v>0.015972222222222224</v>
      </c>
      <c r="BY19" s="24"/>
      <c r="BZ19" s="23">
        <f t="shared" si="42"/>
        <v>-0.015972222222222224</v>
      </c>
      <c r="CA19" s="25">
        <f t="shared" si="43"/>
        <v>-0.015972222222222224</v>
      </c>
      <c r="CB19" s="26">
        <f t="shared" si="44"/>
        <v>-1380.0000000000002</v>
      </c>
      <c r="CC19" s="27">
        <f t="shared" si="45"/>
        <v>1380.0000000000002</v>
      </c>
      <c r="CD19" s="28">
        <f t="shared" si="46"/>
        <v>1380.0000000000002</v>
      </c>
      <c r="CE19" s="43">
        <v>5</v>
      </c>
      <c r="CF19" s="23">
        <f t="shared" si="47"/>
        <v>0.7159722222222221</v>
      </c>
      <c r="CG19" s="24">
        <v>0.7159722222222222</v>
      </c>
      <c r="CH19" s="23">
        <f t="shared" si="48"/>
        <v>1.1102230246251565E-16</v>
      </c>
      <c r="CI19" s="25">
        <f t="shared" si="49"/>
        <v>1.1102230246251565E-16</v>
      </c>
      <c r="CJ19" s="26">
        <f t="shared" si="50"/>
        <v>9.592326932761353E-12</v>
      </c>
      <c r="CK19" s="28">
        <f t="shared" si="51"/>
        <v>9.592326932761353E-12</v>
      </c>
      <c r="CL19" s="43">
        <v>20</v>
      </c>
      <c r="CM19" s="22">
        <v>0.5958333333333333</v>
      </c>
      <c r="CN19" s="22">
        <v>0.7090277777777777</v>
      </c>
    </row>
    <row r="20" spans="1:89" ht="15.75" hidden="1">
      <c r="A20" s="43"/>
      <c r="B20" s="18"/>
      <c r="C20" s="18"/>
      <c r="D20" s="43"/>
      <c r="E20" s="17"/>
      <c r="F20" s="17"/>
      <c r="G20" s="30"/>
      <c r="H20" s="30"/>
      <c r="I20" s="19">
        <f aca="true" t="shared" si="52" ref="I20:I27">SUM(J20,K20,M20,V20,AC20,L20,AZ20,BG20,BN20,CK20)</f>
        <v>12660</v>
      </c>
      <c r="J20" s="20"/>
      <c r="K20" s="21"/>
      <c r="L20" s="53"/>
      <c r="M20" s="19"/>
      <c r="O20" s="24"/>
      <c r="P20" s="43">
        <v>7</v>
      </c>
      <c r="Q20" s="23">
        <f aca="true" t="shared" si="53" ref="Q20:Q27">O20+$Q$10</f>
        <v>0.015972222222222224</v>
      </c>
      <c r="R20" s="24"/>
      <c r="S20" s="23">
        <f aca="true" t="shared" si="54" ref="S20:S27">ABS(R20-Q20)</f>
        <v>0.015972222222222224</v>
      </c>
      <c r="T20" s="25">
        <f t="shared" si="3"/>
        <v>0.015972222222222224</v>
      </c>
      <c r="U20" s="26">
        <f aca="true" t="shared" si="55" ref="U20:U27">ABS(T20*60*24*60)</f>
        <v>1380.0000000000002</v>
      </c>
      <c r="V20" s="28">
        <f aca="true" t="shared" si="56" ref="V20:V27">U20</f>
        <v>1380.0000000000002</v>
      </c>
      <c r="W20" s="43">
        <v>7</v>
      </c>
      <c r="X20" s="23">
        <f aca="true" t="shared" si="57" ref="X20:X27">R20+$X$10</f>
        <v>0.013888888888888888</v>
      </c>
      <c r="Y20" s="24"/>
      <c r="Z20" s="23">
        <f aca="true" t="shared" si="58" ref="Z20:Z27">ABS(Y20-X20)</f>
        <v>0.013888888888888888</v>
      </c>
      <c r="AA20" s="25">
        <f t="shared" si="7"/>
        <v>0.013888888888888888</v>
      </c>
      <c r="AB20" s="26">
        <f aca="true" t="shared" si="59" ref="AB20:AB27">ABS(AA20*60*24*60)</f>
        <v>1200</v>
      </c>
      <c r="AC20" s="28">
        <f aca="true" t="shared" si="60" ref="AC20:AC27">AB20</f>
        <v>1200</v>
      </c>
      <c r="AD20" s="43">
        <v>7</v>
      </c>
      <c r="AE20" s="23">
        <f aca="true" t="shared" si="61" ref="AE20:AE27">Y20+$AE$10</f>
        <v>0.009027777777777779</v>
      </c>
      <c r="AF20" s="24"/>
      <c r="AG20" s="23">
        <f aca="true" t="shared" si="62" ref="AG20:AG27">(AF20-AE20)</f>
        <v>-0.009027777777777779</v>
      </c>
      <c r="AH20" s="25">
        <f aca="true" t="shared" si="63" ref="AH20:AH27">AG20</f>
        <v>-0.009027777777777779</v>
      </c>
      <c r="AI20" s="26">
        <f aca="true" t="shared" si="64" ref="AI20:AI27">IF(AH20&lt;0,AH20*60*24*60,0)</f>
        <v>-780.0000000000001</v>
      </c>
      <c r="AJ20" s="27">
        <f aca="true" t="shared" si="65" ref="AJ20:AJ27">IF(AI20&lt;0,AI20*-1,AI20)</f>
        <v>780.0000000000001</v>
      </c>
      <c r="AK20" s="28">
        <f aca="true" t="shared" si="66" ref="AK20:AK27">AJ20</f>
        <v>780.0000000000001</v>
      </c>
      <c r="AL20" s="43">
        <v>7</v>
      </c>
      <c r="AM20" s="23">
        <f aca="true" t="shared" si="67" ref="AM20:AM27">AF20+$AM$10</f>
        <v>0.015972222222222224</v>
      </c>
      <c r="AN20" s="24"/>
      <c r="AO20" s="23">
        <f aca="true" t="shared" si="68" ref="AO20:AO27">(AN20-AM20)</f>
        <v>-0.015972222222222224</v>
      </c>
      <c r="AP20" s="25">
        <f aca="true" t="shared" si="69" ref="AP20:AP27">AO20</f>
        <v>-0.015972222222222224</v>
      </c>
      <c r="AQ20" s="26">
        <f aca="true" t="shared" si="70" ref="AQ20:AQ27">IF(AP20&lt;0,AP20*60*24*60,0)</f>
        <v>-1380.0000000000002</v>
      </c>
      <c r="AR20" s="27">
        <f aca="true" t="shared" si="71" ref="AR20:AR27">IF(AQ20&lt;0,AQ20*-1,AQ20)</f>
        <v>1380.0000000000002</v>
      </c>
      <c r="AS20" s="28">
        <f aca="true" t="shared" si="72" ref="AS20:AS27">AR20</f>
        <v>1380.0000000000002</v>
      </c>
      <c r="AT20" s="43">
        <v>7</v>
      </c>
      <c r="AU20" s="23">
        <f aca="true" t="shared" si="73" ref="AU20:AU27">Y20+$AU$10</f>
        <v>0.029166666666666664</v>
      </c>
      <c r="AV20" s="24"/>
      <c r="AW20" s="23">
        <f aca="true" t="shared" si="74" ref="AW20:AW27">ABS(AV20-AU20)</f>
        <v>0.029166666666666664</v>
      </c>
      <c r="AX20" s="25">
        <f aca="true" t="shared" si="75" ref="AX20:AX27">AW20</f>
        <v>0.029166666666666664</v>
      </c>
      <c r="AY20" s="26">
        <f aca="true" t="shared" si="76" ref="AY20:AY27">ABS(AX20*60*24*60)</f>
        <v>2519.9999999999995</v>
      </c>
      <c r="AZ20" s="28">
        <f aca="true" t="shared" si="77" ref="AZ20:AZ27">AY20</f>
        <v>2519.9999999999995</v>
      </c>
      <c r="BA20" s="43">
        <v>7</v>
      </c>
      <c r="BB20" s="23">
        <f aca="true" t="shared" si="78" ref="BB20:BB27">AV20+$BB$10</f>
        <v>0.05277777777777778</v>
      </c>
      <c r="BC20" s="24"/>
      <c r="BD20" s="23">
        <f aca="true" t="shared" si="79" ref="BD20:BD27">ABS(BC20-BB20)</f>
        <v>0.05277777777777778</v>
      </c>
      <c r="BE20" s="25">
        <f aca="true" t="shared" si="80" ref="BE20:BE27">BD20</f>
        <v>0.05277777777777778</v>
      </c>
      <c r="BF20" s="26">
        <f aca="true" t="shared" si="81" ref="BF20:BF27">ABS(BE20*60*24*60)</f>
        <v>4560</v>
      </c>
      <c r="BG20" s="28">
        <f aca="true" t="shared" si="82" ref="BG20:BG27">BF20</f>
        <v>4560</v>
      </c>
      <c r="BH20" s="43">
        <v>7</v>
      </c>
      <c r="BI20" s="23">
        <f aca="true" t="shared" si="83" ref="BI20:BI26">BC20+$BI$10</f>
        <v>0.027777777777777776</v>
      </c>
      <c r="BJ20" s="24"/>
      <c r="BK20" s="23">
        <f aca="true" t="shared" si="84" ref="BK20:BK27">ABS(BJ20-BI20)</f>
        <v>0.027777777777777776</v>
      </c>
      <c r="BL20" s="25">
        <f aca="true" t="shared" si="85" ref="BL20:BL27">BK20</f>
        <v>0.027777777777777776</v>
      </c>
      <c r="BM20" s="26">
        <f aca="true" t="shared" si="86" ref="BM20:BM27">ABS(BL20*60*24*60)</f>
        <v>2400</v>
      </c>
      <c r="BN20" s="28">
        <f aca="true" t="shared" si="87" ref="BN20:BN27">BM20</f>
        <v>2400</v>
      </c>
      <c r="BO20" s="43">
        <v>7</v>
      </c>
      <c r="BP20" s="23">
        <f aca="true" t="shared" si="88" ref="BP20:BP27">BJ20+$AE$10</f>
        <v>0.009027777777777779</v>
      </c>
      <c r="BQ20" s="24"/>
      <c r="BR20" s="23">
        <f aca="true" t="shared" si="89" ref="BR20:BR27">(BQ20-BP20)</f>
        <v>-0.009027777777777779</v>
      </c>
      <c r="BS20" s="25">
        <f aca="true" t="shared" si="90" ref="BS20:BS27">BR20</f>
        <v>-0.009027777777777779</v>
      </c>
      <c r="BT20" s="26">
        <f aca="true" t="shared" si="91" ref="BT20:BT27">IF(BS20&lt;0,BS20*60*24*60,0)</f>
        <v>-780.0000000000001</v>
      </c>
      <c r="BU20" s="27">
        <f aca="true" t="shared" si="92" ref="BU20:BU27">IF(BT20&lt;0,BT20*-1,BT20)</f>
        <v>780.0000000000001</v>
      </c>
      <c r="BV20" s="28">
        <f aca="true" t="shared" si="93" ref="BV20:BV27">BU20</f>
        <v>780.0000000000001</v>
      </c>
      <c r="BW20" s="43">
        <v>7</v>
      </c>
      <c r="BX20" s="23">
        <f aca="true" t="shared" si="94" ref="BX20:BX27">BQ20+$AM$10</f>
        <v>0.015972222222222224</v>
      </c>
      <c r="BY20" s="24"/>
      <c r="BZ20" s="23">
        <f aca="true" t="shared" si="95" ref="BZ20:BZ27">(BY20-BX20)</f>
        <v>-0.015972222222222224</v>
      </c>
      <c r="CA20" s="25">
        <f aca="true" t="shared" si="96" ref="CA20:CA27">BZ20</f>
        <v>-0.015972222222222224</v>
      </c>
      <c r="CB20" s="26">
        <f aca="true" t="shared" si="97" ref="CB20:CB27">IF(CA20&lt;0,CA20*60*24*60,0)</f>
        <v>-1380.0000000000002</v>
      </c>
      <c r="CC20" s="27">
        <f aca="true" t="shared" si="98" ref="CC20:CC27">IF(CB20&lt;0,CB20*-1,CB20)</f>
        <v>1380.0000000000002</v>
      </c>
      <c r="CD20" s="28">
        <f aca="true" t="shared" si="99" ref="CD20:CD27">CC20</f>
        <v>1380.0000000000002</v>
      </c>
      <c r="CE20" s="43">
        <v>7</v>
      </c>
      <c r="CF20" s="23">
        <f aca="true" t="shared" si="100" ref="CF20:CF27">BJ20+$CF$10</f>
        <v>0.006944444444444444</v>
      </c>
      <c r="CG20" s="24"/>
      <c r="CH20" s="23">
        <f aca="true" t="shared" si="101" ref="CH20:CH27">ABS(CG20-CF20)</f>
        <v>0.006944444444444444</v>
      </c>
      <c r="CI20" s="25">
        <f aca="true" t="shared" si="102" ref="CI20:CI27">CH20</f>
        <v>0.006944444444444444</v>
      </c>
      <c r="CJ20" s="26">
        <f aca="true" t="shared" si="103" ref="CJ20:CJ27">ABS(CI20*60*24*60)</f>
        <v>600</v>
      </c>
      <c r="CK20" s="28">
        <f aca="true" t="shared" si="104" ref="CK20:CK27">CJ20</f>
        <v>600</v>
      </c>
    </row>
    <row r="21" spans="1:89" ht="15.75" hidden="1">
      <c r="A21" s="43"/>
      <c r="B21" s="18"/>
      <c r="C21" s="18"/>
      <c r="D21" s="43"/>
      <c r="E21" s="17"/>
      <c r="F21" s="17"/>
      <c r="G21" s="30"/>
      <c r="H21" s="30"/>
      <c r="I21" s="19">
        <f t="shared" si="52"/>
        <v>12660</v>
      </c>
      <c r="J21" s="20"/>
      <c r="K21" s="21"/>
      <c r="L21" s="53"/>
      <c r="M21" s="19"/>
      <c r="O21" s="24"/>
      <c r="P21" s="43">
        <v>8</v>
      </c>
      <c r="Q21" s="23">
        <f t="shared" si="53"/>
        <v>0.015972222222222224</v>
      </c>
      <c r="R21" s="24"/>
      <c r="S21" s="23">
        <f t="shared" si="54"/>
        <v>0.015972222222222224</v>
      </c>
      <c r="T21" s="25">
        <f aca="true" t="shared" si="105" ref="T21:T27">S21</f>
        <v>0.015972222222222224</v>
      </c>
      <c r="U21" s="26">
        <f t="shared" si="55"/>
        <v>1380.0000000000002</v>
      </c>
      <c r="V21" s="28">
        <f t="shared" si="56"/>
        <v>1380.0000000000002</v>
      </c>
      <c r="W21" s="43">
        <v>8</v>
      </c>
      <c r="X21" s="23">
        <f t="shared" si="57"/>
        <v>0.013888888888888888</v>
      </c>
      <c r="Y21" s="24"/>
      <c r="Z21" s="23">
        <f t="shared" si="58"/>
        <v>0.013888888888888888</v>
      </c>
      <c r="AA21" s="25">
        <f aca="true" t="shared" si="106" ref="AA21:AA27">Z21</f>
        <v>0.013888888888888888</v>
      </c>
      <c r="AB21" s="26">
        <f t="shared" si="59"/>
        <v>1200</v>
      </c>
      <c r="AC21" s="28">
        <f t="shared" si="60"/>
        <v>1200</v>
      </c>
      <c r="AD21" s="43">
        <v>8</v>
      </c>
      <c r="AE21" s="23">
        <f t="shared" si="61"/>
        <v>0.009027777777777779</v>
      </c>
      <c r="AF21" s="24"/>
      <c r="AG21" s="23">
        <f t="shared" si="62"/>
        <v>-0.009027777777777779</v>
      </c>
      <c r="AH21" s="25">
        <f t="shared" si="63"/>
        <v>-0.009027777777777779</v>
      </c>
      <c r="AI21" s="26">
        <f t="shared" si="64"/>
        <v>-780.0000000000001</v>
      </c>
      <c r="AJ21" s="27">
        <f t="shared" si="65"/>
        <v>780.0000000000001</v>
      </c>
      <c r="AK21" s="28">
        <f t="shared" si="66"/>
        <v>780.0000000000001</v>
      </c>
      <c r="AL21" s="43">
        <v>8</v>
      </c>
      <c r="AM21" s="23">
        <f t="shared" si="67"/>
        <v>0.015972222222222224</v>
      </c>
      <c r="AN21" s="24"/>
      <c r="AO21" s="23">
        <f t="shared" si="68"/>
        <v>-0.015972222222222224</v>
      </c>
      <c r="AP21" s="25">
        <f t="shared" si="69"/>
        <v>-0.015972222222222224</v>
      </c>
      <c r="AQ21" s="26">
        <f t="shared" si="70"/>
        <v>-1380.0000000000002</v>
      </c>
      <c r="AR21" s="27">
        <f t="shared" si="71"/>
        <v>1380.0000000000002</v>
      </c>
      <c r="AS21" s="28">
        <f t="shared" si="72"/>
        <v>1380.0000000000002</v>
      </c>
      <c r="AT21" s="43">
        <v>8</v>
      </c>
      <c r="AU21" s="23">
        <f t="shared" si="73"/>
        <v>0.029166666666666664</v>
      </c>
      <c r="AV21" s="24"/>
      <c r="AW21" s="23">
        <f t="shared" si="74"/>
        <v>0.029166666666666664</v>
      </c>
      <c r="AX21" s="25">
        <f t="shared" si="75"/>
        <v>0.029166666666666664</v>
      </c>
      <c r="AY21" s="26">
        <f t="shared" si="76"/>
        <v>2519.9999999999995</v>
      </c>
      <c r="AZ21" s="28">
        <f t="shared" si="77"/>
        <v>2519.9999999999995</v>
      </c>
      <c r="BA21" s="43">
        <v>8</v>
      </c>
      <c r="BB21" s="23">
        <f t="shared" si="78"/>
        <v>0.05277777777777778</v>
      </c>
      <c r="BC21" s="24"/>
      <c r="BD21" s="23">
        <f t="shared" si="79"/>
        <v>0.05277777777777778</v>
      </c>
      <c r="BE21" s="25">
        <f t="shared" si="80"/>
        <v>0.05277777777777778</v>
      </c>
      <c r="BF21" s="26">
        <f t="shared" si="81"/>
        <v>4560</v>
      </c>
      <c r="BG21" s="28">
        <f t="shared" si="82"/>
        <v>4560</v>
      </c>
      <c r="BH21" s="43">
        <v>8</v>
      </c>
      <c r="BI21" s="23">
        <f t="shared" si="83"/>
        <v>0.027777777777777776</v>
      </c>
      <c r="BJ21" s="24"/>
      <c r="BK21" s="23">
        <f t="shared" si="84"/>
        <v>0.027777777777777776</v>
      </c>
      <c r="BL21" s="25">
        <f t="shared" si="85"/>
        <v>0.027777777777777776</v>
      </c>
      <c r="BM21" s="26">
        <f t="shared" si="86"/>
        <v>2400</v>
      </c>
      <c r="BN21" s="28">
        <f t="shared" si="87"/>
        <v>2400</v>
      </c>
      <c r="BO21" s="43">
        <v>8</v>
      </c>
      <c r="BP21" s="23">
        <f t="shared" si="88"/>
        <v>0.009027777777777779</v>
      </c>
      <c r="BQ21" s="24"/>
      <c r="BR21" s="23">
        <f t="shared" si="89"/>
        <v>-0.009027777777777779</v>
      </c>
      <c r="BS21" s="25">
        <f t="shared" si="90"/>
        <v>-0.009027777777777779</v>
      </c>
      <c r="BT21" s="26">
        <f t="shared" si="91"/>
        <v>-780.0000000000001</v>
      </c>
      <c r="BU21" s="27">
        <f t="shared" si="92"/>
        <v>780.0000000000001</v>
      </c>
      <c r="BV21" s="28">
        <f t="shared" si="93"/>
        <v>780.0000000000001</v>
      </c>
      <c r="BW21" s="43">
        <v>8</v>
      </c>
      <c r="BX21" s="23">
        <f t="shared" si="94"/>
        <v>0.015972222222222224</v>
      </c>
      <c r="BY21" s="24"/>
      <c r="BZ21" s="23">
        <f t="shared" si="95"/>
        <v>-0.015972222222222224</v>
      </c>
      <c r="CA21" s="25">
        <f t="shared" si="96"/>
        <v>-0.015972222222222224</v>
      </c>
      <c r="CB21" s="26">
        <f t="shared" si="97"/>
        <v>-1380.0000000000002</v>
      </c>
      <c r="CC21" s="27">
        <f t="shared" si="98"/>
        <v>1380.0000000000002</v>
      </c>
      <c r="CD21" s="28">
        <f t="shared" si="99"/>
        <v>1380.0000000000002</v>
      </c>
      <c r="CE21" s="43">
        <v>8</v>
      </c>
      <c r="CF21" s="23">
        <f t="shared" si="100"/>
        <v>0.006944444444444444</v>
      </c>
      <c r="CG21" s="24"/>
      <c r="CH21" s="23">
        <f t="shared" si="101"/>
        <v>0.006944444444444444</v>
      </c>
      <c r="CI21" s="25">
        <f t="shared" si="102"/>
        <v>0.006944444444444444</v>
      </c>
      <c r="CJ21" s="26">
        <f t="shared" si="103"/>
        <v>600</v>
      </c>
      <c r="CK21" s="28">
        <f t="shared" si="104"/>
        <v>600</v>
      </c>
    </row>
    <row r="22" spans="1:89" ht="15.75" hidden="1">
      <c r="A22" s="43">
        <v>9</v>
      </c>
      <c r="B22" s="18"/>
      <c r="C22" s="18"/>
      <c r="D22" s="43">
        <v>9</v>
      </c>
      <c r="E22" s="18"/>
      <c r="F22" s="18"/>
      <c r="G22" s="30"/>
      <c r="H22" s="30"/>
      <c r="I22" s="19">
        <f t="shared" si="52"/>
        <v>12660</v>
      </c>
      <c r="J22" s="20"/>
      <c r="K22" s="21"/>
      <c r="L22" s="53"/>
      <c r="M22" s="19"/>
      <c r="O22" s="24"/>
      <c r="P22" s="43">
        <v>9</v>
      </c>
      <c r="Q22" s="23">
        <f t="shared" si="53"/>
        <v>0.015972222222222224</v>
      </c>
      <c r="R22" s="24"/>
      <c r="S22" s="23">
        <f t="shared" si="54"/>
        <v>0.015972222222222224</v>
      </c>
      <c r="T22" s="25">
        <f t="shared" si="105"/>
        <v>0.015972222222222224</v>
      </c>
      <c r="U22" s="26">
        <f t="shared" si="55"/>
        <v>1380.0000000000002</v>
      </c>
      <c r="V22" s="28">
        <f t="shared" si="56"/>
        <v>1380.0000000000002</v>
      </c>
      <c r="W22" s="43">
        <v>9</v>
      </c>
      <c r="X22" s="23">
        <f t="shared" si="57"/>
        <v>0.013888888888888888</v>
      </c>
      <c r="Y22" s="24"/>
      <c r="Z22" s="23">
        <f t="shared" si="58"/>
        <v>0.013888888888888888</v>
      </c>
      <c r="AA22" s="25">
        <f t="shared" si="106"/>
        <v>0.013888888888888888</v>
      </c>
      <c r="AB22" s="26">
        <f t="shared" si="59"/>
        <v>1200</v>
      </c>
      <c r="AC22" s="28">
        <f t="shared" si="60"/>
        <v>1200</v>
      </c>
      <c r="AD22" s="43">
        <v>9</v>
      </c>
      <c r="AE22" s="23">
        <f t="shared" si="61"/>
        <v>0.009027777777777779</v>
      </c>
      <c r="AF22" s="24"/>
      <c r="AG22" s="23">
        <f t="shared" si="62"/>
        <v>-0.009027777777777779</v>
      </c>
      <c r="AH22" s="25">
        <f t="shared" si="63"/>
        <v>-0.009027777777777779</v>
      </c>
      <c r="AI22" s="26">
        <f t="shared" si="64"/>
        <v>-780.0000000000001</v>
      </c>
      <c r="AJ22" s="27">
        <f t="shared" si="65"/>
        <v>780.0000000000001</v>
      </c>
      <c r="AK22" s="28">
        <f t="shared" si="66"/>
        <v>780.0000000000001</v>
      </c>
      <c r="AL22" s="43">
        <v>9</v>
      </c>
      <c r="AM22" s="23">
        <f t="shared" si="67"/>
        <v>0.015972222222222224</v>
      </c>
      <c r="AN22" s="24"/>
      <c r="AO22" s="23">
        <f t="shared" si="68"/>
        <v>-0.015972222222222224</v>
      </c>
      <c r="AP22" s="25">
        <f t="shared" si="69"/>
        <v>-0.015972222222222224</v>
      </c>
      <c r="AQ22" s="26">
        <f t="shared" si="70"/>
        <v>-1380.0000000000002</v>
      </c>
      <c r="AR22" s="27">
        <f t="shared" si="71"/>
        <v>1380.0000000000002</v>
      </c>
      <c r="AS22" s="28">
        <f t="shared" si="72"/>
        <v>1380.0000000000002</v>
      </c>
      <c r="AT22" s="43">
        <v>9</v>
      </c>
      <c r="AU22" s="23">
        <f t="shared" si="73"/>
        <v>0.029166666666666664</v>
      </c>
      <c r="AV22" s="24"/>
      <c r="AW22" s="23">
        <f t="shared" si="74"/>
        <v>0.029166666666666664</v>
      </c>
      <c r="AX22" s="25">
        <f t="shared" si="75"/>
        <v>0.029166666666666664</v>
      </c>
      <c r="AY22" s="26">
        <f t="shared" si="76"/>
        <v>2519.9999999999995</v>
      </c>
      <c r="AZ22" s="28">
        <f t="shared" si="77"/>
        <v>2519.9999999999995</v>
      </c>
      <c r="BA22" s="43">
        <v>9</v>
      </c>
      <c r="BB22" s="23">
        <f t="shared" si="78"/>
        <v>0.05277777777777778</v>
      </c>
      <c r="BC22" s="24"/>
      <c r="BD22" s="23">
        <f t="shared" si="79"/>
        <v>0.05277777777777778</v>
      </c>
      <c r="BE22" s="25">
        <f t="shared" si="80"/>
        <v>0.05277777777777778</v>
      </c>
      <c r="BF22" s="26">
        <f t="shared" si="81"/>
        <v>4560</v>
      </c>
      <c r="BG22" s="28">
        <f t="shared" si="82"/>
        <v>4560</v>
      </c>
      <c r="BH22" s="43">
        <v>9</v>
      </c>
      <c r="BI22" s="23">
        <f t="shared" si="83"/>
        <v>0.027777777777777776</v>
      </c>
      <c r="BJ22" s="24"/>
      <c r="BK22" s="23">
        <f t="shared" si="84"/>
        <v>0.027777777777777776</v>
      </c>
      <c r="BL22" s="25">
        <f t="shared" si="85"/>
        <v>0.027777777777777776</v>
      </c>
      <c r="BM22" s="26">
        <f t="shared" si="86"/>
        <v>2400</v>
      </c>
      <c r="BN22" s="28">
        <f t="shared" si="87"/>
        <v>2400</v>
      </c>
      <c r="BO22" s="43">
        <v>9</v>
      </c>
      <c r="BP22" s="23">
        <f t="shared" si="88"/>
        <v>0.009027777777777779</v>
      </c>
      <c r="BQ22" s="24"/>
      <c r="BR22" s="23">
        <f t="shared" si="89"/>
        <v>-0.009027777777777779</v>
      </c>
      <c r="BS22" s="25">
        <f t="shared" si="90"/>
        <v>-0.009027777777777779</v>
      </c>
      <c r="BT22" s="26">
        <f t="shared" si="91"/>
        <v>-780.0000000000001</v>
      </c>
      <c r="BU22" s="27">
        <f t="shared" si="92"/>
        <v>780.0000000000001</v>
      </c>
      <c r="BV22" s="28">
        <f t="shared" si="93"/>
        <v>780.0000000000001</v>
      </c>
      <c r="BW22" s="43">
        <v>9</v>
      </c>
      <c r="BX22" s="23">
        <f t="shared" si="94"/>
        <v>0.015972222222222224</v>
      </c>
      <c r="BY22" s="24"/>
      <c r="BZ22" s="23">
        <f t="shared" si="95"/>
        <v>-0.015972222222222224</v>
      </c>
      <c r="CA22" s="25">
        <f t="shared" si="96"/>
        <v>-0.015972222222222224</v>
      </c>
      <c r="CB22" s="26">
        <f t="shared" si="97"/>
        <v>-1380.0000000000002</v>
      </c>
      <c r="CC22" s="27">
        <f t="shared" si="98"/>
        <v>1380.0000000000002</v>
      </c>
      <c r="CD22" s="28">
        <f t="shared" si="99"/>
        <v>1380.0000000000002</v>
      </c>
      <c r="CE22" s="43">
        <v>9</v>
      </c>
      <c r="CF22" s="23">
        <f t="shared" si="100"/>
        <v>0.006944444444444444</v>
      </c>
      <c r="CG22" s="24"/>
      <c r="CH22" s="23">
        <f t="shared" si="101"/>
        <v>0.006944444444444444</v>
      </c>
      <c r="CI22" s="25">
        <f t="shared" si="102"/>
        <v>0.006944444444444444</v>
      </c>
      <c r="CJ22" s="26">
        <f t="shared" si="103"/>
        <v>600</v>
      </c>
      <c r="CK22" s="28">
        <f t="shared" si="104"/>
        <v>600</v>
      </c>
    </row>
    <row r="23" spans="1:89" ht="15.75" hidden="1">
      <c r="A23" s="43">
        <v>10</v>
      </c>
      <c r="B23" s="18"/>
      <c r="C23" s="18"/>
      <c r="D23" s="43">
        <v>10</v>
      </c>
      <c r="E23" s="17"/>
      <c r="F23" s="17"/>
      <c r="G23" s="30"/>
      <c r="H23" s="30"/>
      <c r="I23" s="19">
        <f t="shared" si="52"/>
        <v>12660</v>
      </c>
      <c r="J23" s="20"/>
      <c r="K23" s="21"/>
      <c r="L23" s="53"/>
      <c r="M23" s="19"/>
      <c r="O23" s="24"/>
      <c r="P23" s="43">
        <v>10</v>
      </c>
      <c r="Q23" s="23">
        <f t="shared" si="53"/>
        <v>0.015972222222222224</v>
      </c>
      <c r="R23" s="24"/>
      <c r="S23" s="23">
        <f t="shared" si="54"/>
        <v>0.015972222222222224</v>
      </c>
      <c r="T23" s="25">
        <f t="shared" si="105"/>
        <v>0.015972222222222224</v>
      </c>
      <c r="U23" s="26">
        <f t="shared" si="55"/>
        <v>1380.0000000000002</v>
      </c>
      <c r="V23" s="28">
        <f t="shared" si="56"/>
        <v>1380.0000000000002</v>
      </c>
      <c r="W23" s="43">
        <v>10</v>
      </c>
      <c r="X23" s="23">
        <f t="shared" si="57"/>
        <v>0.013888888888888888</v>
      </c>
      <c r="Y23" s="24"/>
      <c r="Z23" s="23">
        <f t="shared" si="58"/>
        <v>0.013888888888888888</v>
      </c>
      <c r="AA23" s="25">
        <f t="shared" si="106"/>
        <v>0.013888888888888888</v>
      </c>
      <c r="AB23" s="26">
        <f t="shared" si="59"/>
        <v>1200</v>
      </c>
      <c r="AC23" s="28">
        <f t="shared" si="60"/>
        <v>1200</v>
      </c>
      <c r="AD23" s="43">
        <v>10</v>
      </c>
      <c r="AE23" s="23">
        <f t="shared" si="61"/>
        <v>0.009027777777777779</v>
      </c>
      <c r="AF23" s="24"/>
      <c r="AG23" s="23">
        <f t="shared" si="62"/>
        <v>-0.009027777777777779</v>
      </c>
      <c r="AH23" s="25">
        <f t="shared" si="63"/>
        <v>-0.009027777777777779</v>
      </c>
      <c r="AI23" s="26">
        <f t="shared" si="64"/>
        <v>-780.0000000000001</v>
      </c>
      <c r="AJ23" s="27">
        <f t="shared" si="65"/>
        <v>780.0000000000001</v>
      </c>
      <c r="AK23" s="28">
        <f t="shared" si="66"/>
        <v>780.0000000000001</v>
      </c>
      <c r="AL23" s="43">
        <v>10</v>
      </c>
      <c r="AM23" s="23">
        <f t="shared" si="67"/>
        <v>0.015972222222222224</v>
      </c>
      <c r="AN23" s="24"/>
      <c r="AO23" s="23">
        <f t="shared" si="68"/>
        <v>-0.015972222222222224</v>
      </c>
      <c r="AP23" s="25">
        <f t="shared" si="69"/>
        <v>-0.015972222222222224</v>
      </c>
      <c r="AQ23" s="26">
        <f t="shared" si="70"/>
        <v>-1380.0000000000002</v>
      </c>
      <c r="AR23" s="27">
        <f t="shared" si="71"/>
        <v>1380.0000000000002</v>
      </c>
      <c r="AS23" s="28">
        <f t="shared" si="72"/>
        <v>1380.0000000000002</v>
      </c>
      <c r="AT23" s="43">
        <v>10</v>
      </c>
      <c r="AU23" s="23">
        <f t="shared" si="73"/>
        <v>0.029166666666666664</v>
      </c>
      <c r="AV23" s="24"/>
      <c r="AW23" s="23">
        <f t="shared" si="74"/>
        <v>0.029166666666666664</v>
      </c>
      <c r="AX23" s="25">
        <f t="shared" si="75"/>
        <v>0.029166666666666664</v>
      </c>
      <c r="AY23" s="26">
        <f t="shared" si="76"/>
        <v>2519.9999999999995</v>
      </c>
      <c r="AZ23" s="28">
        <f t="shared" si="77"/>
        <v>2519.9999999999995</v>
      </c>
      <c r="BA23" s="43">
        <v>10</v>
      </c>
      <c r="BB23" s="23">
        <f t="shared" si="78"/>
        <v>0.05277777777777778</v>
      </c>
      <c r="BC23" s="24"/>
      <c r="BD23" s="23">
        <f t="shared" si="79"/>
        <v>0.05277777777777778</v>
      </c>
      <c r="BE23" s="25">
        <f t="shared" si="80"/>
        <v>0.05277777777777778</v>
      </c>
      <c r="BF23" s="26">
        <f t="shared" si="81"/>
        <v>4560</v>
      </c>
      <c r="BG23" s="28">
        <f t="shared" si="82"/>
        <v>4560</v>
      </c>
      <c r="BH23" s="43">
        <v>10</v>
      </c>
      <c r="BI23" s="23">
        <f t="shared" si="83"/>
        <v>0.027777777777777776</v>
      </c>
      <c r="BJ23" s="24"/>
      <c r="BK23" s="23">
        <f t="shared" si="84"/>
        <v>0.027777777777777776</v>
      </c>
      <c r="BL23" s="25">
        <f t="shared" si="85"/>
        <v>0.027777777777777776</v>
      </c>
      <c r="BM23" s="26">
        <f t="shared" si="86"/>
        <v>2400</v>
      </c>
      <c r="BN23" s="28">
        <f t="shared" si="87"/>
        <v>2400</v>
      </c>
      <c r="BO23" s="43">
        <v>10</v>
      </c>
      <c r="BP23" s="23">
        <f t="shared" si="88"/>
        <v>0.009027777777777779</v>
      </c>
      <c r="BQ23" s="24"/>
      <c r="BR23" s="23">
        <f t="shared" si="89"/>
        <v>-0.009027777777777779</v>
      </c>
      <c r="BS23" s="25">
        <f t="shared" si="90"/>
        <v>-0.009027777777777779</v>
      </c>
      <c r="BT23" s="26">
        <f t="shared" si="91"/>
        <v>-780.0000000000001</v>
      </c>
      <c r="BU23" s="27">
        <f t="shared" si="92"/>
        <v>780.0000000000001</v>
      </c>
      <c r="BV23" s="28">
        <f t="shared" si="93"/>
        <v>780.0000000000001</v>
      </c>
      <c r="BW23" s="43">
        <v>10</v>
      </c>
      <c r="BX23" s="23">
        <f t="shared" si="94"/>
        <v>0.015972222222222224</v>
      </c>
      <c r="BY23" s="24"/>
      <c r="BZ23" s="23">
        <f t="shared" si="95"/>
        <v>-0.015972222222222224</v>
      </c>
      <c r="CA23" s="25">
        <f t="shared" si="96"/>
        <v>-0.015972222222222224</v>
      </c>
      <c r="CB23" s="26">
        <f t="shared" si="97"/>
        <v>-1380.0000000000002</v>
      </c>
      <c r="CC23" s="27">
        <f t="shared" si="98"/>
        <v>1380.0000000000002</v>
      </c>
      <c r="CD23" s="28">
        <f t="shared" si="99"/>
        <v>1380.0000000000002</v>
      </c>
      <c r="CE23" s="43">
        <v>10</v>
      </c>
      <c r="CF23" s="23">
        <f t="shared" si="100"/>
        <v>0.006944444444444444</v>
      </c>
      <c r="CG23" s="24"/>
      <c r="CH23" s="23">
        <f t="shared" si="101"/>
        <v>0.006944444444444444</v>
      </c>
      <c r="CI23" s="25">
        <f t="shared" si="102"/>
        <v>0.006944444444444444</v>
      </c>
      <c r="CJ23" s="26">
        <f t="shared" si="103"/>
        <v>600</v>
      </c>
      <c r="CK23" s="28">
        <f t="shared" si="104"/>
        <v>600</v>
      </c>
    </row>
    <row r="24" spans="1:89" ht="15.75" hidden="1">
      <c r="A24" s="43">
        <v>11</v>
      </c>
      <c r="B24" s="18"/>
      <c r="C24" s="18"/>
      <c r="D24" s="43">
        <v>11</v>
      </c>
      <c r="E24" s="18"/>
      <c r="F24" s="18"/>
      <c r="G24" s="30"/>
      <c r="H24" s="30"/>
      <c r="I24" s="19">
        <f t="shared" si="52"/>
        <v>12660</v>
      </c>
      <c r="J24" s="20"/>
      <c r="K24" s="21"/>
      <c r="L24" s="53"/>
      <c r="M24" s="19"/>
      <c r="O24" s="24"/>
      <c r="P24" s="43">
        <v>11</v>
      </c>
      <c r="Q24" s="23">
        <f t="shared" si="53"/>
        <v>0.015972222222222224</v>
      </c>
      <c r="R24" s="24"/>
      <c r="S24" s="23">
        <f t="shared" si="54"/>
        <v>0.015972222222222224</v>
      </c>
      <c r="T24" s="25">
        <f t="shared" si="105"/>
        <v>0.015972222222222224</v>
      </c>
      <c r="U24" s="26">
        <f t="shared" si="55"/>
        <v>1380.0000000000002</v>
      </c>
      <c r="V24" s="28">
        <f t="shared" si="56"/>
        <v>1380.0000000000002</v>
      </c>
      <c r="W24" s="43">
        <v>11</v>
      </c>
      <c r="X24" s="23">
        <f t="shared" si="57"/>
        <v>0.013888888888888888</v>
      </c>
      <c r="Y24" s="24"/>
      <c r="Z24" s="23">
        <f t="shared" si="58"/>
        <v>0.013888888888888888</v>
      </c>
      <c r="AA24" s="25">
        <f t="shared" si="106"/>
        <v>0.013888888888888888</v>
      </c>
      <c r="AB24" s="26">
        <f t="shared" si="59"/>
        <v>1200</v>
      </c>
      <c r="AC24" s="28">
        <f t="shared" si="60"/>
        <v>1200</v>
      </c>
      <c r="AD24" s="43">
        <v>11</v>
      </c>
      <c r="AE24" s="23">
        <f t="shared" si="61"/>
        <v>0.009027777777777779</v>
      </c>
      <c r="AF24" s="24"/>
      <c r="AG24" s="23">
        <f t="shared" si="62"/>
        <v>-0.009027777777777779</v>
      </c>
      <c r="AH24" s="25">
        <f t="shared" si="63"/>
        <v>-0.009027777777777779</v>
      </c>
      <c r="AI24" s="26">
        <f t="shared" si="64"/>
        <v>-780.0000000000001</v>
      </c>
      <c r="AJ24" s="27">
        <f t="shared" si="65"/>
        <v>780.0000000000001</v>
      </c>
      <c r="AK24" s="28">
        <f t="shared" si="66"/>
        <v>780.0000000000001</v>
      </c>
      <c r="AL24" s="43">
        <v>11</v>
      </c>
      <c r="AM24" s="23">
        <f t="shared" si="67"/>
        <v>0.015972222222222224</v>
      </c>
      <c r="AN24" s="24"/>
      <c r="AO24" s="23">
        <f t="shared" si="68"/>
        <v>-0.015972222222222224</v>
      </c>
      <c r="AP24" s="25">
        <f t="shared" si="69"/>
        <v>-0.015972222222222224</v>
      </c>
      <c r="AQ24" s="26">
        <f t="shared" si="70"/>
        <v>-1380.0000000000002</v>
      </c>
      <c r="AR24" s="27">
        <f t="shared" si="71"/>
        <v>1380.0000000000002</v>
      </c>
      <c r="AS24" s="28">
        <f t="shared" si="72"/>
        <v>1380.0000000000002</v>
      </c>
      <c r="AT24" s="43">
        <v>11</v>
      </c>
      <c r="AU24" s="23">
        <f t="shared" si="73"/>
        <v>0.029166666666666664</v>
      </c>
      <c r="AV24" s="24"/>
      <c r="AW24" s="23">
        <f t="shared" si="74"/>
        <v>0.029166666666666664</v>
      </c>
      <c r="AX24" s="25">
        <f t="shared" si="75"/>
        <v>0.029166666666666664</v>
      </c>
      <c r="AY24" s="26">
        <f t="shared" si="76"/>
        <v>2519.9999999999995</v>
      </c>
      <c r="AZ24" s="28">
        <f t="shared" si="77"/>
        <v>2519.9999999999995</v>
      </c>
      <c r="BA24" s="43">
        <v>11</v>
      </c>
      <c r="BB24" s="23">
        <f t="shared" si="78"/>
        <v>0.05277777777777778</v>
      </c>
      <c r="BC24" s="24"/>
      <c r="BD24" s="23">
        <f t="shared" si="79"/>
        <v>0.05277777777777778</v>
      </c>
      <c r="BE24" s="25">
        <f t="shared" si="80"/>
        <v>0.05277777777777778</v>
      </c>
      <c r="BF24" s="26">
        <f t="shared" si="81"/>
        <v>4560</v>
      </c>
      <c r="BG24" s="28">
        <f t="shared" si="82"/>
        <v>4560</v>
      </c>
      <c r="BH24" s="43">
        <v>11</v>
      </c>
      <c r="BI24" s="23">
        <f t="shared" si="83"/>
        <v>0.027777777777777776</v>
      </c>
      <c r="BJ24" s="24"/>
      <c r="BK24" s="23">
        <f t="shared" si="84"/>
        <v>0.027777777777777776</v>
      </c>
      <c r="BL24" s="25">
        <f t="shared" si="85"/>
        <v>0.027777777777777776</v>
      </c>
      <c r="BM24" s="26">
        <f t="shared" si="86"/>
        <v>2400</v>
      </c>
      <c r="BN24" s="28">
        <f t="shared" si="87"/>
        <v>2400</v>
      </c>
      <c r="BO24" s="43">
        <v>11</v>
      </c>
      <c r="BP24" s="23">
        <f t="shared" si="88"/>
        <v>0.009027777777777779</v>
      </c>
      <c r="BQ24" s="24"/>
      <c r="BR24" s="23">
        <f t="shared" si="89"/>
        <v>-0.009027777777777779</v>
      </c>
      <c r="BS24" s="25">
        <f t="shared" si="90"/>
        <v>-0.009027777777777779</v>
      </c>
      <c r="BT24" s="26">
        <f t="shared" si="91"/>
        <v>-780.0000000000001</v>
      </c>
      <c r="BU24" s="27">
        <f t="shared" si="92"/>
        <v>780.0000000000001</v>
      </c>
      <c r="BV24" s="28">
        <f t="shared" si="93"/>
        <v>780.0000000000001</v>
      </c>
      <c r="BW24" s="43">
        <v>11</v>
      </c>
      <c r="BX24" s="23">
        <f t="shared" si="94"/>
        <v>0.015972222222222224</v>
      </c>
      <c r="BY24" s="24"/>
      <c r="BZ24" s="23">
        <f t="shared" si="95"/>
        <v>-0.015972222222222224</v>
      </c>
      <c r="CA24" s="25">
        <f t="shared" si="96"/>
        <v>-0.015972222222222224</v>
      </c>
      <c r="CB24" s="26">
        <f t="shared" si="97"/>
        <v>-1380.0000000000002</v>
      </c>
      <c r="CC24" s="27">
        <f t="shared" si="98"/>
        <v>1380.0000000000002</v>
      </c>
      <c r="CD24" s="28">
        <f t="shared" si="99"/>
        <v>1380.0000000000002</v>
      </c>
      <c r="CE24" s="43">
        <v>11</v>
      </c>
      <c r="CF24" s="23">
        <f t="shared" si="100"/>
        <v>0.006944444444444444</v>
      </c>
      <c r="CG24" s="24"/>
      <c r="CH24" s="23">
        <f t="shared" si="101"/>
        <v>0.006944444444444444</v>
      </c>
      <c r="CI24" s="25">
        <f t="shared" si="102"/>
        <v>0.006944444444444444</v>
      </c>
      <c r="CJ24" s="26">
        <f t="shared" si="103"/>
        <v>600</v>
      </c>
      <c r="CK24" s="28">
        <f t="shared" si="104"/>
        <v>600</v>
      </c>
    </row>
    <row r="25" spans="1:89" ht="15.75" hidden="1">
      <c r="A25" s="43">
        <v>12</v>
      </c>
      <c r="B25" s="18"/>
      <c r="C25" s="18"/>
      <c r="D25" s="43">
        <v>12</v>
      </c>
      <c r="E25" s="17"/>
      <c r="F25" s="17"/>
      <c r="G25" s="30"/>
      <c r="H25" s="30"/>
      <c r="I25" s="19">
        <f t="shared" si="52"/>
        <v>12660</v>
      </c>
      <c r="J25" s="20"/>
      <c r="K25" s="21"/>
      <c r="L25" s="53"/>
      <c r="M25" s="19"/>
      <c r="O25" s="24"/>
      <c r="P25" s="43">
        <v>12</v>
      </c>
      <c r="Q25" s="23">
        <f t="shared" si="53"/>
        <v>0.015972222222222224</v>
      </c>
      <c r="R25" s="24"/>
      <c r="S25" s="23">
        <f t="shared" si="54"/>
        <v>0.015972222222222224</v>
      </c>
      <c r="T25" s="25">
        <f t="shared" si="105"/>
        <v>0.015972222222222224</v>
      </c>
      <c r="U25" s="26">
        <f t="shared" si="55"/>
        <v>1380.0000000000002</v>
      </c>
      <c r="V25" s="28">
        <f t="shared" si="56"/>
        <v>1380.0000000000002</v>
      </c>
      <c r="W25" s="43">
        <v>12</v>
      </c>
      <c r="X25" s="23">
        <f t="shared" si="57"/>
        <v>0.013888888888888888</v>
      </c>
      <c r="Y25" s="24"/>
      <c r="Z25" s="23">
        <f t="shared" si="58"/>
        <v>0.013888888888888888</v>
      </c>
      <c r="AA25" s="25">
        <f t="shared" si="106"/>
        <v>0.013888888888888888</v>
      </c>
      <c r="AB25" s="26">
        <f t="shared" si="59"/>
        <v>1200</v>
      </c>
      <c r="AC25" s="28">
        <f t="shared" si="60"/>
        <v>1200</v>
      </c>
      <c r="AD25" s="43">
        <v>12</v>
      </c>
      <c r="AE25" s="23">
        <f t="shared" si="61"/>
        <v>0.009027777777777779</v>
      </c>
      <c r="AF25" s="24"/>
      <c r="AG25" s="23">
        <f t="shared" si="62"/>
        <v>-0.009027777777777779</v>
      </c>
      <c r="AH25" s="25">
        <f t="shared" si="63"/>
        <v>-0.009027777777777779</v>
      </c>
      <c r="AI25" s="26">
        <f t="shared" si="64"/>
        <v>-780.0000000000001</v>
      </c>
      <c r="AJ25" s="27">
        <f t="shared" si="65"/>
        <v>780.0000000000001</v>
      </c>
      <c r="AK25" s="28">
        <f t="shared" si="66"/>
        <v>780.0000000000001</v>
      </c>
      <c r="AL25" s="43">
        <v>12</v>
      </c>
      <c r="AM25" s="23">
        <f t="shared" si="67"/>
        <v>0.015972222222222224</v>
      </c>
      <c r="AN25" s="24"/>
      <c r="AO25" s="23">
        <f t="shared" si="68"/>
        <v>-0.015972222222222224</v>
      </c>
      <c r="AP25" s="25">
        <f t="shared" si="69"/>
        <v>-0.015972222222222224</v>
      </c>
      <c r="AQ25" s="26">
        <f t="shared" si="70"/>
        <v>-1380.0000000000002</v>
      </c>
      <c r="AR25" s="27">
        <f t="shared" si="71"/>
        <v>1380.0000000000002</v>
      </c>
      <c r="AS25" s="28">
        <f t="shared" si="72"/>
        <v>1380.0000000000002</v>
      </c>
      <c r="AT25" s="43">
        <v>12</v>
      </c>
      <c r="AU25" s="23">
        <f t="shared" si="73"/>
        <v>0.029166666666666664</v>
      </c>
      <c r="AV25" s="24"/>
      <c r="AW25" s="23">
        <f t="shared" si="74"/>
        <v>0.029166666666666664</v>
      </c>
      <c r="AX25" s="25">
        <f t="shared" si="75"/>
        <v>0.029166666666666664</v>
      </c>
      <c r="AY25" s="26">
        <f t="shared" si="76"/>
        <v>2519.9999999999995</v>
      </c>
      <c r="AZ25" s="28">
        <f t="shared" si="77"/>
        <v>2519.9999999999995</v>
      </c>
      <c r="BA25" s="43">
        <v>12</v>
      </c>
      <c r="BB25" s="23">
        <f t="shared" si="78"/>
        <v>0.05277777777777778</v>
      </c>
      <c r="BC25" s="24"/>
      <c r="BD25" s="23">
        <f t="shared" si="79"/>
        <v>0.05277777777777778</v>
      </c>
      <c r="BE25" s="25">
        <f t="shared" si="80"/>
        <v>0.05277777777777778</v>
      </c>
      <c r="BF25" s="26">
        <f t="shared" si="81"/>
        <v>4560</v>
      </c>
      <c r="BG25" s="28">
        <f t="shared" si="82"/>
        <v>4560</v>
      </c>
      <c r="BH25" s="43">
        <v>12</v>
      </c>
      <c r="BI25" s="23">
        <f t="shared" si="83"/>
        <v>0.027777777777777776</v>
      </c>
      <c r="BJ25" s="24"/>
      <c r="BK25" s="23">
        <f t="shared" si="84"/>
        <v>0.027777777777777776</v>
      </c>
      <c r="BL25" s="25">
        <f t="shared" si="85"/>
        <v>0.027777777777777776</v>
      </c>
      <c r="BM25" s="26">
        <f t="shared" si="86"/>
        <v>2400</v>
      </c>
      <c r="BN25" s="28">
        <f t="shared" si="87"/>
        <v>2400</v>
      </c>
      <c r="BO25" s="43">
        <v>12</v>
      </c>
      <c r="BP25" s="23">
        <f t="shared" si="88"/>
        <v>0.009027777777777779</v>
      </c>
      <c r="BQ25" s="24"/>
      <c r="BR25" s="23">
        <f t="shared" si="89"/>
        <v>-0.009027777777777779</v>
      </c>
      <c r="BS25" s="25">
        <f t="shared" si="90"/>
        <v>-0.009027777777777779</v>
      </c>
      <c r="BT25" s="26">
        <f t="shared" si="91"/>
        <v>-780.0000000000001</v>
      </c>
      <c r="BU25" s="27">
        <f t="shared" si="92"/>
        <v>780.0000000000001</v>
      </c>
      <c r="BV25" s="28">
        <f t="shared" si="93"/>
        <v>780.0000000000001</v>
      </c>
      <c r="BW25" s="43">
        <v>12</v>
      </c>
      <c r="BX25" s="23">
        <f t="shared" si="94"/>
        <v>0.015972222222222224</v>
      </c>
      <c r="BY25" s="24"/>
      <c r="BZ25" s="23">
        <f t="shared" si="95"/>
        <v>-0.015972222222222224</v>
      </c>
      <c r="CA25" s="25">
        <f t="shared" si="96"/>
        <v>-0.015972222222222224</v>
      </c>
      <c r="CB25" s="26">
        <f t="shared" si="97"/>
        <v>-1380.0000000000002</v>
      </c>
      <c r="CC25" s="27">
        <f t="shared" si="98"/>
        <v>1380.0000000000002</v>
      </c>
      <c r="CD25" s="28">
        <f t="shared" si="99"/>
        <v>1380.0000000000002</v>
      </c>
      <c r="CE25" s="43">
        <v>12</v>
      </c>
      <c r="CF25" s="23">
        <f t="shared" si="100"/>
        <v>0.006944444444444444</v>
      </c>
      <c r="CG25" s="24"/>
      <c r="CH25" s="23">
        <f t="shared" si="101"/>
        <v>0.006944444444444444</v>
      </c>
      <c r="CI25" s="25">
        <f t="shared" si="102"/>
        <v>0.006944444444444444</v>
      </c>
      <c r="CJ25" s="26">
        <f t="shared" si="103"/>
        <v>600</v>
      </c>
      <c r="CK25" s="28">
        <f t="shared" si="104"/>
        <v>600</v>
      </c>
    </row>
    <row r="26" spans="1:89" ht="15.75" hidden="1">
      <c r="A26" s="43">
        <v>13</v>
      </c>
      <c r="B26" s="18"/>
      <c r="C26" s="18"/>
      <c r="D26" s="43">
        <v>13</v>
      </c>
      <c r="E26" s="17"/>
      <c r="F26" s="17"/>
      <c r="G26" s="30"/>
      <c r="H26" s="30"/>
      <c r="I26" s="19">
        <f t="shared" si="52"/>
        <v>12660</v>
      </c>
      <c r="J26" s="20"/>
      <c r="K26" s="21"/>
      <c r="L26" s="53"/>
      <c r="M26" s="19"/>
      <c r="O26" s="24"/>
      <c r="P26" s="43">
        <v>13</v>
      </c>
      <c r="Q26" s="23">
        <f t="shared" si="53"/>
        <v>0.015972222222222224</v>
      </c>
      <c r="R26" s="24"/>
      <c r="S26" s="23">
        <f t="shared" si="54"/>
        <v>0.015972222222222224</v>
      </c>
      <c r="T26" s="25">
        <f t="shared" si="105"/>
        <v>0.015972222222222224</v>
      </c>
      <c r="U26" s="26">
        <f t="shared" si="55"/>
        <v>1380.0000000000002</v>
      </c>
      <c r="V26" s="28">
        <f t="shared" si="56"/>
        <v>1380.0000000000002</v>
      </c>
      <c r="W26" s="43">
        <v>13</v>
      </c>
      <c r="X26" s="23">
        <f t="shared" si="57"/>
        <v>0.013888888888888888</v>
      </c>
      <c r="Y26" s="24"/>
      <c r="Z26" s="23">
        <f t="shared" si="58"/>
        <v>0.013888888888888888</v>
      </c>
      <c r="AA26" s="25">
        <f t="shared" si="106"/>
        <v>0.013888888888888888</v>
      </c>
      <c r="AB26" s="26">
        <f t="shared" si="59"/>
        <v>1200</v>
      </c>
      <c r="AC26" s="28">
        <f t="shared" si="60"/>
        <v>1200</v>
      </c>
      <c r="AD26" s="43">
        <v>13</v>
      </c>
      <c r="AE26" s="23">
        <f t="shared" si="61"/>
        <v>0.009027777777777779</v>
      </c>
      <c r="AF26" s="24"/>
      <c r="AG26" s="23">
        <f t="shared" si="62"/>
        <v>-0.009027777777777779</v>
      </c>
      <c r="AH26" s="25">
        <f t="shared" si="63"/>
        <v>-0.009027777777777779</v>
      </c>
      <c r="AI26" s="26">
        <f t="shared" si="64"/>
        <v>-780.0000000000001</v>
      </c>
      <c r="AJ26" s="27">
        <f t="shared" si="65"/>
        <v>780.0000000000001</v>
      </c>
      <c r="AK26" s="28">
        <f t="shared" si="66"/>
        <v>780.0000000000001</v>
      </c>
      <c r="AL26" s="43">
        <v>13</v>
      </c>
      <c r="AM26" s="23">
        <f t="shared" si="67"/>
        <v>0.015972222222222224</v>
      </c>
      <c r="AN26" s="24"/>
      <c r="AO26" s="23">
        <f t="shared" si="68"/>
        <v>-0.015972222222222224</v>
      </c>
      <c r="AP26" s="25">
        <f t="shared" si="69"/>
        <v>-0.015972222222222224</v>
      </c>
      <c r="AQ26" s="26">
        <f t="shared" si="70"/>
        <v>-1380.0000000000002</v>
      </c>
      <c r="AR26" s="27">
        <f t="shared" si="71"/>
        <v>1380.0000000000002</v>
      </c>
      <c r="AS26" s="28">
        <f t="shared" si="72"/>
        <v>1380.0000000000002</v>
      </c>
      <c r="AT26" s="43">
        <v>13</v>
      </c>
      <c r="AU26" s="23">
        <f>Y26+$AU$10</f>
        <v>0.029166666666666664</v>
      </c>
      <c r="AV26" s="24"/>
      <c r="AW26" s="23">
        <f t="shared" si="74"/>
        <v>0.029166666666666664</v>
      </c>
      <c r="AX26" s="25">
        <f t="shared" si="75"/>
        <v>0.029166666666666664</v>
      </c>
      <c r="AY26" s="26">
        <f t="shared" si="76"/>
        <v>2519.9999999999995</v>
      </c>
      <c r="AZ26" s="28">
        <f t="shared" si="77"/>
        <v>2519.9999999999995</v>
      </c>
      <c r="BA26" s="43">
        <v>13</v>
      </c>
      <c r="BB26" s="23">
        <f t="shared" si="78"/>
        <v>0.05277777777777778</v>
      </c>
      <c r="BC26" s="24"/>
      <c r="BD26" s="23">
        <f t="shared" si="79"/>
        <v>0.05277777777777778</v>
      </c>
      <c r="BE26" s="25">
        <f t="shared" si="80"/>
        <v>0.05277777777777778</v>
      </c>
      <c r="BF26" s="26">
        <f t="shared" si="81"/>
        <v>4560</v>
      </c>
      <c r="BG26" s="28">
        <f t="shared" si="82"/>
        <v>4560</v>
      </c>
      <c r="BH26" s="43">
        <v>13</v>
      </c>
      <c r="BI26" s="23">
        <f t="shared" si="83"/>
        <v>0.027777777777777776</v>
      </c>
      <c r="BJ26" s="24"/>
      <c r="BK26" s="23">
        <f t="shared" si="84"/>
        <v>0.027777777777777776</v>
      </c>
      <c r="BL26" s="25">
        <f t="shared" si="85"/>
        <v>0.027777777777777776</v>
      </c>
      <c r="BM26" s="26">
        <f t="shared" si="86"/>
        <v>2400</v>
      </c>
      <c r="BN26" s="28">
        <f t="shared" si="87"/>
        <v>2400</v>
      </c>
      <c r="BO26" s="43">
        <v>13</v>
      </c>
      <c r="BP26" s="23">
        <f t="shared" si="88"/>
        <v>0.009027777777777779</v>
      </c>
      <c r="BQ26" s="24"/>
      <c r="BR26" s="23">
        <f t="shared" si="89"/>
        <v>-0.009027777777777779</v>
      </c>
      <c r="BS26" s="25">
        <f t="shared" si="90"/>
        <v>-0.009027777777777779</v>
      </c>
      <c r="BT26" s="26">
        <f t="shared" si="91"/>
        <v>-780.0000000000001</v>
      </c>
      <c r="BU26" s="27">
        <f t="shared" si="92"/>
        <v>780.0000000000001</v>
      </c>
      <c r="BV26" s="28">
        <f t="shared" si="93"/>
        <v>780.0000000000001</v>
      </c>
      <c r="BW26" s="43">
        <v>13</v>
      </c>
      <c r="BX26" s="23">
        <f t="shared" si="94"/>
        <v>0.015972222222222224</v>
      </c>
      <c r="BY26" s="24"/>
      <c r="BZ26" s="23">
        <f t="shared" si="95"/>
        <v>-0.015972222222222224</v>
      </c>
      <c r="CA26" s="25">
        <f t="shared" si="96"/>
        <v>-0.015972222222222224</v>
      </c>
      <c r="CB26" s="26">
        <f t="shared" si="97"/>
        <v>-1380.0000000000002</v>
      </c>
      <c r="CC26" s="27">
        <f t="shared" si="98"/>
        <v>1380.0000000000002</v>
      </c>
      <c r="CD26" s="28">
        <f t="shared" si="99"/>
        <v>1380.0000000000002</v>
      </c>
      <c r="CE26" s="43">
        <v>13</v>
      </c>
      <c r="CF26" s="23">
        <f t="shared" si="100"/>
        <v>0.006944444444444444</v>
      </c>
      <c r="CG26" s="24"/>
      <c r="CH26" s="23">
        <f t="shared" si="101"/>
        <v>0.006944444444444444</v>
      </c>
      <c r="CI26" s="25">
        <f t="shared" si="102"/>
        <v>0.006944444444444444</v>
      </c>
      <c r="CJ26" s="26">
        <f t="shared" si="103"/>
        <v>600</v>
      </c>
      <c r="CK26" s="28">
        <f t="shared" si="104"/>
        <v>600</v>
      </c>
    </row>
    <row r="27" spans="1:89" ht="15.75" hidden="1">
      <c r="A27" s="43">
        <v>14</v>
      </c>
      <c r="B27" s="18"/>
      <c r="C27" s="18"/>
      <c r="D27" s="43"/>
      <c r="E27" s="17"/>
      <c r="F27" s="17"/>
      <c r="G27" s="30"/>
      <c r="H27" s="30"/>
      <c r="I27" s="19">
        <f t="shared" si="52"/>
        <v>12660</v>
      </c>
      <c r="J27" s="20"/>
      <c r="K27" s="21"/>
      <c r="L27" s="53"/>
      <c r="M27" s="19"/>
      <c r="O27" s="24"/>
      <c r="P27" s="43">
        <v>14</v>
      </c>
      <c r="Q27" s="23">
        <f t="shared" si="53"/>
        <v>0.015972222222222224</v>
      </c>
      <c r="R27" s="24"/>
      <c r="S27" s="23">
        <f t="shared" si="54"/>
        <v>0.015972222222222224</v>
      </c>
      <c r="T27" s="25">
        <f t="shared" si="105"/>
        <v>0.015972222222222224</v>
      </c>
      <c r="U27" s="26">
        <f t="shared" si="55"/>
        <v>1380.0000000000002</v>
      </c>
      <c r="V27" s="28">
        <f t="shared" si="56"/>
        <v>1380.0000000000002</v>
      </c>
      <c r="W27" s="43">
        <v>14</v>
      </c>
      <c r="X27" s="23">
        <f t="shared" si="57"/>
        <v>0.013888888888888888</v>
      </c>
      <c r="Y27" s="24"/>
      <c r="Z27" s="23">
        <f t="shared" si="58"/>
        <v>0.013888888888888888</v>
      </c>
      <c r="AA27" s="25">
        <f t="shared" si="106"/>
        <v>0.013888888888888888</v>
      </c>
      <c r="AB27" s="26">
        <f t="shared" si="59"/>
        <v>1200</v>
      </c>
      <c r="AC27" s="28">
        <f t="shared" si="60"/>
        <v>1200</v>
      </c>
      <c r="AD27" s="43">
        <v>14</v>
      </c>
      <c r="AE27" s="23">
        <f t="shared" si="61"/>
        <v>0.009027777777777779</v>
      </c>
      <c r="AF27" s="24"/>
      <c r="AG27" s="23">
        <f t="shared" si="62"/>
        <v>-0.009027777777777779</v>
      </c>
      <c r="AH27" s="25">
        <f t="shared" si="63"/>
        <v>-0.009027777777777779</v>
      </c>
      <c r="AI27" s="26">
        <f t="shared" si="64"/>
        <v>-780.0000000000001</v>
      </c>
      <c r="AJ27" s="27">
        <f t="shared" si="65"/>
        <v>780.0000000000001</v>
      </c>
      <c r="AK27" s="28">
        <f t="shared" si="66"/>
        <v>780.0000000000001</v>
      </c>
      <c r="AL27" s="43">
        <v>14</v>
      </c>
      <c r="AM27" s="23">
        <f t="shared" si="67"/>
        <v>0.015972222222222224</v>
      </c>
      <c r="AN27" s="24"/>
      <c r="AO27" s="23">
        <f t="shared" si="68"/>
        <v>-0.015972222222222224</v>
      </c>
      <c r="AP27" s="25">
        <f t="shared" si="69"/>
        <v>-0.015972222222222224</v>
      </c>
      <c r="AQ27" s="26">
        <f t="shared" si="70"/>
        <v>-1380.0000000000002</v>
      </c>
      <c r="AR27" s="27">
        <f t="shared" si="71"/>
        <v>1380.0000000000002</v>
      </c>
      <c r="AS27" s="28">
        <f t="shared" si="72"/>
        <v>1380.0000000000002</v>
      </c>
      <c r="AT27" s="43">
        <v>14</v>
      </c>
      <c r="AU27" s="23">
        <f t="shared" si="73"/>
        <v>0.029166666666666664</v>
      </c>
      <c r="AV27" s="24"/>
      <c r="AW27" s="23">
        <f t="shared" si="74"/>
        <v>0.029166666666666664</v>
      </c>
      <c r="AX27" s="25">
        <f t="shared" si="75"/>
        <v>0.029166666666666664</v>
      </c>
      <c r="AY27" s="26">
        <f t="shared" si="76"/>
        <v>2519.9999999999995</v>
      </c>
      <c r="AZ27" s="28">
        <f t="shared" si="77"/>
        <v>2519.9999999999995</v>
      </c>
      <c r="BA27" s="43">
        <v>14</v>
      </c>
      <c r="BB27" s="23">
        <f t="shared" si="78"/>
        <v>0.05277777777777778</v>
      </c>
      <c r="BC27" s="24"/>
      <c r="BD27" s="23">
        <f t="shared" si="79"/>
        <v>0.05277777777777778</v>
      </c>
      <c r="BE27" s="25">
        <f t="shared" si="80"/>
        <v>0.05277777777777778</v>
      </c>
      <c r="BF27" s="26">
        <f t="shared" si="81"/>
        <v>4560</v>
      </c>
      <c r="BG27" s="28">
        <f t="shared" si="82"/>
        <v>4560</v>
      </c>
      <c r="BH27" s="43">
        <v>14</v>
      </c>
      <c r="BI27" s="23">
        <f>BC27+$BI$10</f>
        <v>0.027777777777777776</v>
      </c>
      <c r="BJ27" s="24"/>
      <c r="BK27" s="23">
        <f t="shared" si="84"/>
        <v>0.027777777777777776</v>
      </c>
      <c r="BL27" s="25">
        <f t="shared" si="85"/>
        <v>0.027777777777777776</v>
      </c>
      <c r="BM27" s="26">
        <f t="shared" si="86"/>
        <v>2400</v>
      </c>
      <c r="BN27" s="28">
        <f t="shared" si="87"/>
        <v>2400</v>
      </c>
      <c r="BO27" s="43">
        <v>14</v>
      </c>
      <c r="BP27" s="23">
        <f t="shared" si="88"/>
        <v>0.009027777777777779</v>
      </c>
      <c r="BQ27" s="24"/>
      <c r="BR27" s="23">
        <f t="shared" si="89"/>
        <v>-0.009027777777777779</v>
      </c>
      <c r="BS27" s="25">
        <f t="shared" si="90"/>
        <v>-0.009027777777777779</v>
      </c>
      <c r="BT27" s="26">
        <f t="shared" si="91"/>
        <v>-780.0000000000001</v>
      </c>
      <c r="BU27" s="27">
        <f t="shared" si="92"/>
        <v>780.0000000000001</v>
      </c>
      <c r="BV27" s="28">
        <f t="shared" si="93"/>
        <v>780.0000000000001</v>
      </c>
      <c r="BW27" s="43">
        <v>14</v>
      </c>
      <c r="BX27" s="23">
        <f t="shared" si="94"/>
        <v>0.015972222222222224</v>
      </c>
      <c r="BY27" s="24"/>
      <c r="BZ27" s="23">
        <f t="shared" si="95"/>
        <v>-0.015972222222222224</v>
      </c>
      <c r="CA27" s="25">
        <f t="shared" si="96"/>
        <v>-0.015972222222222224</v>
      </c>
      <c r="CB27" s="26">
        <f t="shared" si="97"/>
        <v>-1380.0000000000002</v>
      </c>
      <c r="CC27" s="27">
        <f t="shared" si="98"/>
        <v>1380.0000000000002</v>
      </c>
      <c r="CD27" s="28">
        <f t="shared" si="99"/>
        <v>1380.0000000000002</v>
      </c>
      <c r="CE27" s="43">
        <v>14</v>
      </c>
      <c r="CF27" s="23">
        <f t="shared" si="100"/>
        <v>0.006944444444444444</v>
      </c>
      <c r="CG27" s="24"/>
      <c r="CH27" s="23">
        <f t="shared" si="101"/>
        <v>0.006944444444444444</v>
      </c>
      <c r="CI27" s="25">
        <f t="shared" si="102"/>
        <v>0.006944444444444444</v>
      </c>
      <c r="CJ27" s="26">
        <f t="shared" si="103"/>
        <v>600</v>
      </c>
      <c r="CK27" s="28">
        <f t="shared" si="104"/>
        <v>600</v>
      </c>
    </row>
  </sheetData>
  <sheetProtection/>
  <autoFilter ref="A13:CN13">
    <sortState ref="A14:CN27">
      <sortCondition sortBy="value" ref="I14:I27"/>
    </sortState>
  </autoFilter>
  <mergeCells count="36">
    <mergeCell ref="AV1:AZ2"/>
    <mergeCell ref="AV3:AZ4"/>
    <mergeCell ref="AV5:AZ6"/>
    <mergeCell ref="AV7:AZ7"/>
    <mergeCell ref="AQ1:AR2"/>
    <mergeCell ref="AQ3:AR4"/>
    <mergeCell ref="AQ5:AR6"/>
    <mergeCell ref="AQ7:AR7"/>
    <mergeCell ref="AS1:AU2"/>
    <mergeCell ref="AS3:AU4"/>
    <mergeCell ref="AS5:AU6"/>
    <mergeCell ref="AS7:AU7"/>
    <mergeCell ref="AC7:AF7"/>
    <mergeCell ref="AG1:AK2"/>
    <mergeCell ref="AG3:AK4"/>
    <mergeCell ref="AG5:AK6"/>
    <mergeCell ref="AG7:AK7"/>
    <mergeCell ref="AL1:AP2"/>
    <mergeCell ref="AL3:AP4"/>
    <mergeCell ref="AL5:AP6"/>
    <mergeCell ref="AL7:AP7"/>
    <mergeCell ref="AB1:AB2"/>
    <mergeCell ref="AB3:AB4"/>
    <mergeCell ref="AB5:AB6"/>
    <mergeCell ref="AC1:AF2"/>
    <mergeCell ref="AC3:AF4"/>
    <mergeCell ref="AC5:AF6"/>
    <mergeCell ref="A1:V2"/>
    <mergeCell ref="A3:V4"/>
    <mergeCell ref="A5:V6"/>
    <mergeCell ref="A7:I7"/>
    <mergeCell ref="J7:V7"/>
    <mergeCell ref="W1:AA2"/>
    <mergeCell ref="W3:AA4"/>
    <mergeCell ref="W5:AA6"/>
    <mergeCell ref="W7:AA7"/>
  </mergeCells>
  <printOptions/>
  <pageMargins left="0.3937007874015748" right="0.3937007874015748" top="0.3937007874015748" bottom="0.3937007874015748" header="0" footer="0"/>
  <pageSetup cellComments="asDisplayed" fitToHeight="1" fitToWidth="1" horizontalDpi="300" verticalDpi="300" orientation="landscape" paperSize="9" scale="25" r:id="rId2"/>
  <colBreaks count="2" manualBreakCount="2">
    <brk id="9" max="18" man="1"/>
    <brk id="18" max="1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Sasha</cp:lastModifiedBy>
  <cp:lastPrinted>2015-05-26T09:47:58Z</cp:lastPrinted>
  <dcterms:created xsi:type="dcterms:W3CDTF">2000-10-17T18:51:36Z</dcterms:created>
  <dcterms:modified xsi:type="dcterms:W3CDTF">2015-05-26T09:48:02Z</dcterms:modified>
  <cp:category/>
  <cp:version/>
  <cp:contentType/>
  <cp:contentStatus/>
</cp:coreProperties>
</file>